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년도\언어치료\12 보고서 검독\"/>
    </mc:Choice>
  </mc:AlternateContent>
  <bookViews>
    <workbookView xWindow="0" yWindow="0" windowWidth="28800" windowHeight="9285" activeTab="5"/>
  </bookViews>
  <sheets>
    <sheet name="1_문헌 특성" sheetId="5" r:id="rId1"/>
    <sheet name="2-1_효과성_언어 능력" sheetId="10" r:id="rId2"/>
    <sheet name="2-2_효과성_음성 지표" sheetId="11" r:id="rId3"/>
    <sheet name="2_3_효과성_심리 지표" sheetId="13" r:id="rId4"/>
    <sheet name="2_4_효과성_삶의 질" sheetId="14" r:id="rId5"/>
    <sheet name="3_비뚤림위험 평가" sheetId="16" r:id="rId6"/>
  </sheets>
  <definedNames>
    <definedName name="_xlnm._FilterDatabase" localSheetId="2" hidden="1">'2-2_효과성_음성 지표'!$A$1:$P$2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5" l="1"/>
  <c r="R5" i="5"/>
  <c r="R7" i="5"/>
  <c r="S9" i="5"/>
  <c r="R9" i="5"/>
  <c r="S10" i="5"/>
  <c r="R10" i="5"/>
  <c r="S15" i="5"/>
  <c r="S16" i="5"/>
  <c r="S13" i="5"/>
  <c r="R13" i="5"/>
  <c r="S12" i="5"/>
  <c r="R12" i="5"/>
</calcChain>
</file>

<file path=xl/sharedStrings.xml><?xml version="1.0" encoding="utf-8"?>
<sst xmlns="http://schemas.openxmlformats.org/spreadsheetml/2006/main" count="1424" uniqueCount="494">
  <si>
    <t>Record No.</t>
    <phoneticPr fontId="1" type="noConversion"/>
  </si>
  <si>
    <t>제1저자
(연도)</t>
    <phoneticPr fontId="1" type="noConversion"/>
  </si>
  <si>
    <t>중재군</t>
    <phoneticPr fontId="1" type="noConversion"/>
  </si>
  <si>
    <t>대조군</t>
    <phoneticPr fontId="1" type="noConversion"/>
  </si>
  <si>
    <t>p-value</t>
    <phoneticPr fontId="1" type="noConversion"/>
  </si>
  <si>
    <t>n</t>
    <phoneticPr fontId="1" type="noConversion"/>
  </si>
  <si>
    <t>중재군 설명</t>
    <phoneticPr fontId="1" type="noConversion"/>
  </si>
  <si>
    <t>대조군 설명</t>
    <phoneticPr fontId="1" type="noConversion"/>
  </si>
  <si>
    <t>연구대상</t>
    <phoneticPr fontId="1" type="noConversion"/>
  </si>
  <si>
    <t>배제기준</t>
    <phoneticPr fontId="1" type="noConversion"/>
  </si>
  <si>
    <t>국가</t>
    <phoneticPr fontId="1" type="noConversion"/>
  </si>
  <si>
    <t>모집기간</t>
    <phoneticPr fontId="1" type="noConversion"/>
  </si>
  <si>
    <t>탈락률 % (n/N)</t>
    <phoneticPr fontId="1" type="noConversion"/>
  </si>
  <si>
    <t>N</t>
    <phoneticPr fontId="1" type="noConversion"/>
  </si>
  <si>
    <t>n</t>
    <phoneticPr fontId="1" type="noConversion"/>
  </si>
  <si>
    <t>mean/median</t>
    <phoneticPr fontId="1" type="noConversion"/>
  </si>
  <si>
    <t>SD/IQR/Range</t>
    <phoneticPr fontId="1" type="noConversion"/>
  </si>
  <si>
    <t>중재군명</t>
    <phoneticPr fontId="1" type="noConversion"/>
  </si>
  <si>
    <t>대조군명</t>
    <phoneticPr fontId="1" type="noConversion"/>
  </si>
  <si>
    <t>치료 횟수, 기간</t>
    <phoneticPr fontId="1" type="noConversion"/>
  </si>
  <si>
    <t>지표명</t>
    <phoneticPr fontId="1" type="noConversion"/>
  </si>
  <si>
    <t>지표설명</t>
    <phoneticPr fontId="1" type="noConversion"/>
  </si>
  <si>
    <t>단위</t>
    <phoneticPr fontId="1" type="noConversion"/>
  </si>
  <si>
    <t>시점</t>
    <phoneticPr fontId="1" type="noConversion"/>
  </si>
  <si>
    <t>저자 결론</t>
    <phoneticPr fontId="1" type="noConversion"/>
  </si>
  <si>
    <t>연령</t>
    <phoneticPr fontId="1" type="noConversion"/>
  </si>
  <si>
    <t>점수</t>
    <phoneticPr fontId="1" type="noConversion"/>
  </si>
  <si>
    <t>세부영역</t>
    <phoneticPr fontId="1" type="noConversion"/>
  </si>
  <si>
    <t>선정기준</t>
    <phoneticPr fontId="1" type="noConversion"/>
  </si>
  <si>
    <t>미국</t>
  </si>
  <si>
    <t>스페인</t>
  </si>
  <si>
    <t>영국</t>
  </si>
  <si>
    <t>NR</t>
    <phoneticPr fontId="1" type="noConversion"/>
  </si>
  <si>
    <t>total</t>
    <phoneticPr fontId="1" type="noConversion"/>
  </si>
  <si>
    <t>NS</t>
    <phoneticPr fontId="1" type="noConversion"/>
  </si>
  <si>
    <t>비고</t>
    <phoneticPr fontId="1" type="noConversion"/>
  </si>
  <si>
    <t>비고</t>
    <phoneticPr fontId="1" type="noConversion"/>
  </si>
  <si>
    <t>L: 낮음, H: 높음, U: 불확실, N: 해당없음</t>
    <phoneticPr fontId="1" type="noConversion"/>
  </si>
  <si>
    <t>no.</t>
    <phoneticPr fontId="1" type="noConversion"/>
  </si>
  <si>
    <t>1저자 (연도)</t>
    <phoneticPr fontId="1" type="noConversion"/>
  </si>
  <si>
    <t>연구설계</t>
    <phoneticPr fontId="1" type="noConversion"/>
  </si>
  <si>
    <t>질환</t>
    <phoneticPr fontId="1" type="noConversion"/>
  </si>
  <si>
    <t>1. 무작위 배정순서 생성(Random sequence generation)</t>
    <phoneticPr fontId="1" type="noConversion"/>
  </si>
  <si>
    <t>1. 판단근거</t>
    <phoneticPr fontId="1" type="noConversion"/>
  </si>
  <si>
    <t>2. 배정순서 은폐(Allocation concealment)</t>
    <phoneticPr fontId="1" type="noConversion"/>
  </si>
  <si>
    <t>2. 판단근거</t>
    <phoneticPr fontId="1" type="noConversion"/>
  </si>
  <si>
    <t>3. 판단근거</t>
    <phoneticPr fontId="1" type="noConversion"/>
  </si>
  <si>
    <t>4. 판단근거</t>
    <phoneticPr fontId="1" type="noConversion"/>
  </si>
  <si>
    <t>5. 불충분한 결과자료(Incomplete outcome data)</t>
    <phoneticPr fontId="1" type="noConversion"/>
  </si>
  <si>
    <t>5. 판단근거</t>
    <phoneticPr fontId="1" type="noConversion"/>
  </si>
  <si>
    <t>6. 선택적 보고(Selective reporting)</t>
    <phoneticPr fontId="1" type="noConversion"/>
  </si>
  <si>
    <t>6. 판단근거</t>
    <phoneticPr fontId="1" type="noConversion"/>
  </si>
  <si>
    <t>8. 판단근거</t>
    <phoneticPr fontId="1" type="noConversion"/>
  </si>
  <si>
    <t>3. 연구참여자, 연구자에 대한 눈가림(Blinding of participants and personnel)</t>
    <phoneticPr fontId="1" type="noConversion"/>
  </si>
  <si>
    <t>Akabogu(2019)</t>
    <phoneticPr fontId="12" type="noConversion"/>
  </si>
  <si>
    <t>Haro-Martínez(2019)</t>
  </si>
  <si>
    <t>Breitenstein(2017)</t>
    <phoneticPr fontId="12" type="noConversion"/>
  </si>
  <si>
    <t>Van Der Meulen
(2016)</t>
    <phoneticPr fontId="12" type="noConversion"/>
  </si>
  <si>
    <t>Szaflarski
(2015)</t>
    <phoneticPr fontId="12" type="noConversion"/>
  </si>
  <si>
    <t>Mattioli
(2013)</t>
    <phoneticPr fontId="12" type="noConversion"/>
  </si>
  <si>
    <t>Bowen
(2012)</t>
  </si>
  <si>
    <t>Lincoln
(1985)</t>
  </si>
  <si>
    <t>Hartman
(1987)</t>
  </si>
  <si>
    <t>Wertz
(1986)</t>
  </si>
  <si>
    <t>Scobie
(2021)</t>
    <phoneticPr fontId="12" type="noConversion"/>
  </si>
  <si>
    <t>Ramig
(2018)</t>
  </si>
  <si>
    <t>Sackley
(2018)</t>
    <phoneticPr fontId="12" type="noConversion"/>
  </si>
  <si>
    <t>Sapir
(2007)</t>
  </si>
  <si>
    <t>나이지리아</t>
  </si>
  <si>
    <t>NR</t>
  </si>
  <si>
    <t>뇌졸중</t>
  </si>
  <si>
    <t>독일</t>
  </si>
  <si>
    <t>네덜란드</t>
  </si>
  <si>
    <t>이탈리아</t>
  </si>
  <si>
    <t xml:space="preserve">
미국
</t>
  </si>
  <si>
    <t>파킨슨병</t>
  </si>
  <si>
    <t>연구기관
(1, 2 등)</t>
    <phoneticPr fontId="1" type="noConversion"/>
  </si>
  <si>
    <t xml:space="preserve">several outpatient aphasia centers </t>
    <phoneticPr fontId="1" type="noConversion"/>
  </si>
  <si>
    <t>the stroke and aphasia clinics and NCT00843427 참여 참가자</t>
    <phoneticPr fontId="1" type="noConversion"/>
  </si>
  <si>
    <t>various neurological clinics</t>
    <phoneticPr fontId="1" type="noConversion"/>
  </si>
  <si>
    <t>cognitive behavior
language therapy (CBLT)</t>
    <phoneticPr fontId="12" type="noConversion"/>
  </si>
  <si>
    <t>66.9 ± 14.7</t>
  </si>
  <si>
    <t>61.1 ± 14.1</t>
  </si>
  <si>
    <t>53.5 ± 9.0</t>
  </si>
  <si>
    <t>52.9 ± 10.2</t>
  </si>
  <si>
    <t>Intensive speech and language therapy</t>
  </si>
  <si>
    <t>58.1 ± 15.2</t>
  </si>
  <si>
    <t>63.6 ± 12.7</t>
  </si>
  <si>
    <t>melodic intonation therapy</t>
  </si>
  <si>
    <t>57 ± 11</t>
  </si>
  <si>
    <t>51 ± 13</t>
  </si>
  <si>
    <t>constraint-induced aphasia therapy</t>
    <phoneticPr fontId="12" type="noConversion"/>
  </si>
  <si>
    <t>65.5 ± 15</t>
  </si>
  <si>
    <t>62.6 ± 11</t>
  </si>
  <si>
    <t>daily language rehabilitation</t>
  </si>
  <si>
    <t>70(Range: 32-97)</t>
  </si>
  <si>
    <t>70(Range: 40-92)</t>
  </si>
  <si>
    <t>enhanced communication therapy</t>
  </si>
  <si>
    <t>Speech therapy</t>
  </si>
  <si>
    <t>language therapy</t>
  </si>
  <si>
    <t>57.2±6.6</t>
  </si>
  <si>
    <t>59.2±6.7</t>
  </si>
  <si>
    <t>clinic treatment by a speech pathologist</t>
  </si>
  <si>
    <t>65±7.5</t>
  </si>
  <si>
    <t>64±9</t>
  </si>
  <si>
    <t>7/7</t>
  </si>
  <si>
    <t>68±6</t>
  </si>
  <si>
    <t>77.6±8</t>
  </si>
  <si>
    <t>120분/2회 x 2회/주
(총 20회)</t>
  </si>
  <si>
    <t>무치료</t>
  </si>
  <si>
    <t>30분/회 x 2회/주 x 6주</t>
  </si>
  <si>
    <t>5시간/주 x1회/주x 6주</t>
    <phoneticPr fontId="12" type="noConversion"/>
  </si>
  <si>
    <t>개인치료 : 4시간/일 x 10일, 그룹치료 : 2주간(3~4명의 그룹으로) 
개인치료와 그룹치료를 동시에 진행</t>
    <phoneticPr fontId="12" type="noConversion"/>
  </si>
  <si>
    <t>1시간/일 x 5일/주 x 2주</t>
  </si>
  <si>
    <t>60분/회 x 2회/주 x 24주</t>
  </si>
  <si>
    <t>주 2회 6개월 동안 수행했다는 언급만 있음</t>
    <phoneticPr fontId="12" type="noConversion"/>
  </si>
  <si>
    <t>30분/회 x  1회/주 x 12주</t>
  </si>
  <si>
    <t>두개의 중재 모두 커뮤니케이션 능력을 향상시키는데 효과적이라고 볼 수 있다.</t>
  </si>
  <si>
    <t>50-60분/회 x 4회/주 x 4주</t>
  </si>
  <si>
    <t xml:space="preserve">1. 50세 이상
2. 심각한 인지 저하 또는 정신 건강 문제의 알려진 병력이 없는 환자 
3. 난청, 실명 또는 혼란과 같은 관련 장애를 가진 환자
4. 뇌졸중을 경험하기 전에 영어를 말하고 이해하는 것이 가능했으며, 뇌졸중 후 실어증 증상이 나온 환자
5. 도움이 되지 않는 언어적 사고와 신념을 가진 환자(high instance of unhelpful speech-language thoughts and beliefs)
6. 기타 정신치료 프로그램, 정신교육, 언어치료 또는 언어개입 프로그램 또는 치료에 참여하지 않은 환자
7. 정보에 입각한 동의서에 서명할 용의가 있는 환자
8.치료 기간 동안 곁에 있어 줄 의사가 있는 간병인이 존재하는 환자
9. 현재 실어증 치료를 받고 있지 않는 환자
10.  언어치료가 가능한 환자 </t>
    <phoneticPr fontId="1" type="noConversion"/>
  </si>
  <si>
    <t>1. 포함 기준에 포함되지 않는 환자.
2. 사망, 응급실 치료가 필요한 환자, 해당 지역에서 멀어지는 환자, 치료를 거부하는 환자, 이송 문제 등이 있었던 환자 
3. 뇌졸중으로 인해 유발되지 않은 실어증 환자
4. 허혈성 뇌졸중으로 인한 실어증을 가졌지만, 첫 번째 허혈성 뇌졸중이 아닌 재발인 경우</t>
    <phoneticPr fontId="1" type="noConversion"/>
  </si>
  <si>
    <t>2012.9.~2016.2.</t>
    <phoneticPr fontId="1" type="noConversion"/>
  </si>
  <si>
    <t>2012.4.1.~2014.3.31.</t>
    <phoneticPr fontId="1" type="noConversion"/>
  </si>
  <si>
    <t>2012.5~2014.3</t>
    <phoneticPr fontId="1" type="noConversion"/>
  </si>
  <si>
    <t xml:space="preserve">2009. ~ 2011. </t>
    <phoneticPr fontId="1" type="noConversion"/>
  </si>
  <si>
    <t>2008.1.~2009.12.</t>
    <phoneticPr fontId="1" type="noConversion"/>
  </si>
  <si>
    <t>2006.12.~2010.1.</t>
    <phoneticPr fontId="1" type="noConversion"/>
  </si>
  <si>
    <t>1. 이전에 뇌졸중 병력이 있거나 짧은 수명, 동반 질병과 같은 임상적으로 배제될 조건이 있는 환자
2. 뇌졸중 후 회복을 평가하는 중재 임상시험에 참여하고 있는 환자
3. 향정신성의약품 사용을 하고 있는 환자</t>
    <phoneticPr fontId="1" type="noConversion"/>
  </si>
  <si>
    <t>1. 좌뇌부분의 뇌졸중으로 인한 비유행성 실어증으로 진단된 환자
2. 뇌졸중 이후 경과된 시간이 6개월을 초과된 환자
3. 뇌졸중 후 표준 언어 치료의 프로그램을 받은 환자
4. 다음과 같은 특징을 가진 persistent nonfluent aphasia 환자
- 심각하게 제한된 언어(의미없는 고정관념으로 인한 언어)를 사용하는 환자
- 익숙한 노래를 부를 때 몇몇 실제적이고 적절한 단어를 만들어낼 수 있는 환자 
- 단 한 단어라도 반복이 잘 되지 않는 환자
- 적당한 언어 이해도를 가진 환자
- 틀에 박히지 않은 언어는 어눌한 말투로 만들수 있는 환자
- 보스턴 실어증 진단 검사를 통한 반복의 총 점수가 70th 백분위수를 초과하지 않은 환자. 단, 점수는 단어와 구문, 두 가지 영역을 측정하였음. 
- 보스턴 실어증 진단 검사를 통한 듣기 이해력의 총 점수가 15th 백분위수를 초과한  환자. 단, 점수는 단어 이해, 명령어 및 복잡한 관념적 자료(complex ideational material)의 세 영역을 측정함
5. 정보에 입각한 동의서에 서명할 용의가 있는 환자</t>
    <phoneticPr fontId="1" type="noConversion"/>
  </si>
  <si>
    <t>Lincoln
(1984)</t>
    <phoneticPr fontId="1" type="noConversion"/>
  </si>
  <si>
    <t>뇌졸중 발병 후 평균 18시간(13주 동안 총 22회 수행)</t>
    <phoneticPr fontId="12" type="noConversion"/>
  </si>
  <si>
    <t>38(20/18)</t>
    <phoneticPr fontId="1" type="noConversion"/>
  </si>
  <si>
    <t>50.34 ± 4.87
(모집대상자 43명에 대한 연령)</t>
    <phoneticPr fontId="1" type="noConversion"/>
  </si>
  <si>
    <t>51.86 ± 2.34
(모집대상자 43명에 대한 연령)</t>
    <phoneticPr fontId="1" type="noConversion"/>
  </si>
  <si>
    <t>10(6/4)</t>
    <phoneticPr fontId="1" type="noConversion"/>
  </si>
  <si>
    <t>78(32/46)</t>
    <phoneticPr fontId="1" type="noConversion"/>
  </si>
  <si>
    <t>10(7/3)</t>
    <phoneticPr fontId="1" type="noConversion"/>
  </si>
  <si>
    <t>14(9/5)</t>
    <phoneticPr fontId="1" type="noConversion"/>
  </si>
  <si>
    <t>6(4/2)</t>
    <phoneticPr fontId="1" type="noConversion"/>
  </si>
  <si>
    <t>85(49/36)</t>
    <phoneticPr fontId="1" type="noConversion"/>
  </si>
  <si>
    <t>1. 허혈성 또는 출혈성 뇌졸중 후 6개월 이상 지속되는 만성 실어증 환자
2. 18-70세 
3. 독일어를 제1언어로 하는 환자
4. 기본적인 이해 능력을 갖추고, 최소한 구두로 의사소통하려는 시도를 할 수 있는 환자(=AAT 자발적 음성 척도에서 의사소통 점수 &gt; 0 이상인 환자)
5. 간단한 지침을 따를 수 있는 환자(AAT 토큰 테스트 중 10개 항목에 대해 하나 이상의 올바른 응답을 한 환자)</t>
    <phoneticPr fontId="1" type="noConversion"/>
  </si>
  <si>
    <t>1. 치료되지 않은 심각한 의학적 상태인 환자
2. 심각한 시력 교정 또는 청각 장애를 가진 환자
3. 외상성 뇌손상이나 신경퇴행성 질환으로 인한 실어증 환자
4. 본 시험에 등록하기 전 4주 동안 뇌졸중 증상을 완화하기 위한 치료에 참여한 환자</t>
    <phoneticPr fontId="1" type="noConversion"/>
  </si>
  <si>
    <t>1. MIT 지원자 (아래의 조건을 만족)
- 일방향 좌반구 부위의 뇌졸중 발병 이후 비정형 실어증 환자(1분당 50개 미만의 단어를 말할 수 있는 환자)
- 단일 단어에 대한 언어 반복이 잘 수행되지 못한 환자 (Aachen Aphasia Test,  반복(repetition) 부문 수행)
- 조음 수행히 원활하지 않은 환자(Aachen Aphasia Test, 자발적 언어(spontaneous language) 및 하위 조음(subscale articulation) 부문 수행)
- 양호한 청각 언어 이해를 가진 환자(Aachen Aphasia Test, 청각 이해 및 기능 이해 부문 수행)
2. 뇌졸중 전 오른손잡이인 환자
3. 뇌졸중 후 1년 이상이 초과된 환자
4. 18~80세
5. 네덜란드어를 모국어로 한 환자
MIT 후보는 초기 연구(Sparks et al., 1974; Helm-Estrook et al., 1989; Sparks, 2008)에 기초했으며 다음과 같이 정의되었다.
1. 일방적인 좌반구 뇌졸중 후 비정형 실어증(&lt;50단어/분)
2. 단일 단어에 대한 언어 반복 불량 [AACHEN Aphasia Test (AAT; Gretzetal., 1991), 하위 테스트 반복]
3. 조화가 잘 안 되는 음성(AAT 자발적 언어 하위 조음)
4. 그리고 중간에서 양호한 청각 언어 이해(AAT 하위 테스트 청각 이해; 기능 이해)</t>
    <phoneticPr fontId="1" type="noConversion"/>
  </si>
  <si>
    <t>1. 이전에 실어증을 유발한 뇌졸중 경험이 있던 환자
2. 양쪽에 병변이 있는 환자
3. 연구 시작 전 집중적인 MIT 치료를 받은 환자
4. 심각한 난청 환자
5. 언어 소통과 관련된 정신의학적 병력이 있었던 환자</t>
    <phoneticPr fontId="1" type="noConversion"/>
  </si>
  <si>
    <t xml:space="preserve">1. 좌중간대뇌동맥 부위에서의 단일 허혈성 뇌졸중과 관련된 만성 실어증 환자(단일 좌중간대뇌동맥 부위 뇌졸중 진단은 입원 전 얻은 뇌영상 검사 결과 등 의료기록 검토를 통해 확인됨)
2. 토큰 테스트로부터 뇌가 손상되었다고 판단된 환자(점수가 40점 이하),
3. 뇌졸중 발병 전에 유창한 영어를 할 수 있었떤 환자
</t>
    <phoneticPr fontId="1" type="noConversion"/>
  </si>
  <si>
    <t>1. 퇴행성질환의 병력을 가진 환자(예: 치매 또는 파킨슨병)
2. 대사 장애 환자(예: 뇌병증)
3. 후발적 질환을 가진 환자(예: 뇌종양 또는 기타 암)
4. 심각한 우울증이나 다른 정신 질환의 병력을 가진 환자
5. 가임기 여성
6. 1번 초과의 뇌졸중 경험을 가진 환자</t>
    <phoneticPr fontId="1" type="noConversion"/>
  </si>
  <si>
    <t>36(25/11)</t>
    <phoneticPr fontId="1" type="noConversion"/>
  </si>
  <si>
    <t>10(6/4)</t>
    <phoneticPr fontId="1" type="noConversion"/>
  </si>
  <si>
    <t>78(24/54)</t>
    <phoneticPr fontId="1" type="noConversion"/>
  </si>
  <si>
    <t>7(4/3)</t>
    <phoneticPr fontId="1" type="noConversion"/>
  </si>
  <si>
    <t>10(5/5)</t>
    <phoneticPr fontId="1" type="noConversion"/>
  </si>
  <si>
    <t>6(3/3)</t>
    <phoneticPr fontId="1" type="noConversion"/>
  </si>
  <si>
    <t>85(46/39)</t>
    <phoneticPr fontId="1" type="noConversion"/>
  </si>
  <si>
    <t>29(23/6)</t>
    <phoneticPr fontId="1" type="noConversion"/>
  </si>
  <si>
    <t>22(14/8)</t>
    <phoneticPr fontId="1" type="noConversion"/>
  </si>
  <si>
    <t>15(8/7)</t>
    <phoneticPr fontId="1" type="noConversion"/>
  </si>
  <si>
    <t>연구대상자 수(남/여)</t>
    <phoneticPr fontId="1" type="noConversion"/>
  </si>
  <si>
    <t>1. 중간대뇌동맥 영역에서 최초의 급성 뇌졸중이 발병한 환자
2. 구강 이해(oral comprehension)에 있어 경미한 장애가 있는 실어증 환자 
3. 이탈리아어가 모국어인 환자
4. 오른손잡이인 환자
5. 다른 신경학적 또는 정신 질환의 이전 병력이 없는 환자
6. MRI에 대한 일반적인 금기사항 없는 환자
7. 80세 미만 환자
8. 난청이 없는 환자</t>
    <phoneticPr fontId="1" type="noConversion"/>
  </si>
  <si>
    <t>선정기준에 해당하지 않는 환자</t>
    <phoneticPr fontId="1" type="noConversion"/>
  </si>
  <si>
    <t>실어증이나 조음장애로 인해 의사소통 기능이 손상된 성인 환자</t>
    <phoneticPr fontId="1" type="noConversion"/>
  </si>
  <si>
    <t>1. 외부 지역에 거주하는 환자
2. 영어로 의사소통을 할 수 없는 환자 
3. 치료, 지주막하 출혈 또는 심각한 의학적 상태(예: 말기 질병)의 환자 또는 기존의 학습 장애 환자 또는 치매 환자
4. 3회 시도 후, 적격심사에 통과되지 않는 환자
5. 의사소통 문제가 이미 해결되었거나, 언어치료 수행없이 해결될 가능성이 있는 환자</t>
    <phoneticPr fontId="1" type="noConversion"/>
  </si>
  <si>
    <t>1. 오른손잡이 환자
2. 좌뇌에 첫 뇌졸중를 일으킨 환자
3. 미국인이면서, 영어가 모국어인 환자
4. 뇌졸중 전후에 청각과 시력이 정상이었던 환자</t>
    <phoneticPr fontId="1" type="noConversion"/>
  </si>
  <si>
    <t>영국 PDS Brain Bank Criteria에 의해 정의된 특발성 파킨슨병을 가지고 있으며, 질문시 발성 또는 음성 관련 문제를 보고하는 경우</t>
    <phoneticPr fontId="1" type="noConversion"/>
  </si>
  <si>
    <t>(1) 의사가 임상적으로 치매로 진단한 환자
(2) 성대결절, 성대 변형력 또는 이전 후두 수술을 포함한 후두 병리학적 병력이 있는 환자(LSVT® 언어치료를 받기에 부적합한 환자)
(3) 지난 2년간 파킨슨병 관련 발성 또는 음성 관련 문제에 대해 LSVT® 언어치료를 받은 환자
(4) 본 연구의 첫 6개월 동안(단기시간 동안) 언어치료를 요구한 파킨슨 병 환자</t>
    <phoneticPr fontId="1" type="noConversion"/>
  </si>
  <si>
    <t>신경과 의사로부터 파킨슨병으로 진단된 환자</t>
    <phoneticPr fontId="1" type="noConversion"/>
  </si>
  <si>
    <t>1. 45-85세 연령의 환자
2. 정상적인 청력을 가진 환자
3. 4년 이내에 담배를 피우지 않은 환자
4. 항파킨슨 약물에 대해 임상적으로 안정적인 환자, 
5. Hoehn and Yahr scale의 I ~ IV 단계 내에서 신경학자에 의해 파킨슨병으로 진단된 환자.
6. 경증 치매 이하 환자(Mini-Mental State Exam [MMSE] ≥25)
7. 우울정도가 Beck Depression Inventory-II [BDI-II] ≤24 인 환자,
7. 중증 언어 및 음성 장애를 가진 환자</t>
    <phoneticPr fontId="1" type="noConversion"/>
  </si>
  <si>
    <t>1. 전형적(atypical) 파킨슨병 또는 기타 신경학적 상태로 진단받은 경우
2. 파킨슨병과 무관한 언어 또는 음성 장애를 가진 경우
3. 신경외과적 치료, 후두 수술을 받은 경우
4. 2년 이내에 집중적인 언어치료를 받은 경우
5. LSVT® 언어치료를 받기에 즉각적인 주의가 필요한 경우</t>
    <phoneticPr fontId="1" type="noConversion"/>
  </si>
  <si>
    <t>1. 의사가 임상적으로 치매로 진단한 환자
2. 성대결절, 성대 변형력 또는 이전 후두 수술을 포함한 후두 병리학적 병력이 있는 환자(LSVT® 언어치료를 받기에 부적합한 환자)
3. 지난 2년간 파킨슨병 관련 발성 또는 음성 관련 문제에 대해 LSVT® 언어치료를 받은 환자
4. 본 연구의 첫 6개월 동안(단기시간 동안) 언어치료를 요구한 파킨슨 병 환자</t>
    <phoneticPr fontId="1" type="noConversion"/>
  </si>
  <si>
    <t xml:space="preserve"> Lee Silverman Voice Treatment Loudness(LSVT LOUD)</t>
    <phoneticPr fontId="1" type="noConversion"/>
  </si>
  <si>
    <t>무치료</t>
    <phoneticPr fontId="12" type="noConversion"/>
  </si>
  <si>
    <t xml:space="preserve">연구시작 후, 첫 6개월동안 아무 치료도 받지 않음 (단, 기존치료(약물치료)가 필요하다면 수행됨) </t>
    <phoneticPr fontId="12" type="noConversion"/>
  </si>
  <si>
    <t>무치료</t>
    <phoneticPr fontId="1" type="noConversion"/>
  </si>
  <si>
    <t>무치료
(언어치료를 받기 위해 대기자 명단 리스트에 있던 환자)</t>
    <phoneticPr fontId="1" type="noConversion"/>
  </si>
  <si>
    <t xml:space="preserve">무치료 (단, 기존재활치료(rehabilitation)가 필요하다면 수행됨) </t>
    <phoneticPr fontId="1" type="noConversion"/>
  </si>
  <si>
    <t>치료가 지연된 환자</t>
    <phoneticPr fontId="12" type="noConversion"/>
  </si>
  <si>
    <t>active control
(social contact by employed visitors)</t>
    <phoneticPr fontId="1" type="noConversion"/>
  </si>
  <si>
    <t>Employed Visitors들은 일상적인 활동(대화, 텔레비전, 음악 등)을 매뉴얼에  따라 수행함. Employed Visitors들은 훈련되었으며, 매뉴얼 준수 여부등에 대해 모니터링 되었음</t>
    <phoneticPr fontId="1" type="noConversion"/>
  </si>
  <si>
    <t>active control
(counseling)</t>
    <phoneticPr fontId="1" type="noConversion"/>
  </si>
  <si>
    <t>상담은 구조화되지 않고 대화적으로 기반을 두고 수행함. 상담치료사(therapist)들은 특히 치료하지 않도록 훈련되었다.
상담치료사는 대개 환자와 가족들에게 마지막 방문 이후 발생한 활동과 그 사건들과 관련된 의사소통 문제에 대한 토론을 포함하여 활동들과 소식들에 대해 물었음.
만약 이것들이 언급된다면, 상담치료사는 그것들을 정의하는 것을 도왔고, 그것들이 어떻게 다루어졌는지, 그리고 해결책이 얼마나 성공적이었는지에 대한 정보를 물었음.
평가나 비판이 아닌 지원을 제공하려고 하였으며, 환자와 가족들이 실어증 증상에 대한 부분을 언급하긴 했지만, 의사소통을 중점적으로 일상의 활동들과 문제들에 대해 상담을 진행함. 
상담치료사는 수용적인 청취자 역할을 함으로써 감정적인 정서적 지원을 제공하고 환자와 가족의 독립적인 문제 해결을 위해 노력함</t>
    <phoneticPr fontId="1" type="noConversion"/>
  </si>
  <si>
    <t>병원종사자, 재활센터의 언어교육자, 언어병리학자, 언어치료사들은 실어증 뇌졸중 환자의 의사소통 능력 향상에 도움이 되도록 CBLT를 adopt(채택)하는 것이 필요함</t>
    <phoneticPr fontId="1" type="noConversion"/>
  </si>
  <si>
    <t>CAL 설문지에서 측정한 바에 따르면 멜로딕 억양 치료는 비유동 실어증(nonfluent aphasia)을 가진 뇌졸중 환자의 의사소통 능력에 긍정적인 영향을 미칠 수 있음</t>
    <phoneticPr fontId="1" type="noConversion"/>
  </si>
  <si>
    <t>뇌졸중 후 만성 실어증을 앓고 있는 70세 이하 환자에게 입원 또는 외래 환경에서 매주 10시간 이상 집중적인 언어 치료를 하는 것은 효과가 있다고 볼 수 있음</t>
    <phoneticPr fontId="1" type="noConversion"/>
  </si>
  <si>
    <t>초기 뇌졸중 후 실어증 치료는 유용함</t>
    <phoneticPr fontId="1" type="noConversion"/>
  </si>
  <si>
    <t>대조군에 비해 중재군에서 개선이 됨이 관찰됨</t>
    <phoneticPr fontId="1" type="noConversion"/>
  </si>
  <si>
    <t>이 연구 결과는 만성 중증 비유동 실어증(chronic severe non-fluent aphasia)에서 MIT의 효과가 제한적이라는 것을 시사함. 하지만 비록 그 효과가 작고, 기능적 언어 사용에 대한 일반화는 입증될 수 없지만, 그 영향을 과소평가해서는 안됨.  구체적으로 상대방의 이름을 말하거나, 술을 청할 수 있는 것은 이해할 수 있는 단어를 말할 수 없었던 누군가의 삶의 질에서 상당한 향상을 나타낼 수 있음</t>
    <phoneticPr fontId="1" type="noConversion"/>
  </si>
  <si>
    <t>뇌졸중 발생 후 처음 4개월 동안 일상적 의사소통의 이점 외에 언어치료는 추가적인 이점이 없었음. 향후 연구는 뇌졸중 경로 초기에 기능적 의사소통 관행을 지원하는 서비스를 평가해야 할 필요성이 있음</t>
    <phoneticPr fontId="1" type="noConversion"/>
  </si>
  <si>
    <t>두 군간 차이가 없었음</t>
    <phoneticPr fontId="1" type="noConversion"/>
  </si>
  <si>
    <t>실어증 환자에게서 중재군이 대조군에 비해 더 향상된 결과를 보였음</t>
    <phoneticPr fontId="1" type="noConversion"/>
  </si>
  <si>
    <t>12개월에는 언어치료의 효과를 보지 못했으나 3개월에는 개선된 것으로 나타났음</t>
    <phoneticPr fontId="1" type="noConversion"/>
  </si>
  <si>
    <t>LSVT LOUD가 다른 비교법 보다 더 큰 개선을 보였음. 특히 CETI-M 지표는 대조군에 비해 두 중재법 모두 추적관찰 1개월만에 개선된 결과를 얻었으나, LSVT LOUD 중재법만이 개선상태를 유지하였음</t>
    <phoneticPr fontId="1" type="noConversion"/>
  </si>
  <si>
    <t>수기</t>
    <phoneticPr fontId="1" type="noConversion"/>
  </si>
  <si>
    <t>최소 3주 이상의 기간 동안 10시간/주 이상 수행</t>
    <phoneticPr fontId="12" type="noConversion"/>
  </si>
  <si>
    <t>언어치료를 중재군과 비교군간 비교했을 때 심리적 효과에 차이가 없었다. 또한 어떠한 심리적 이점도 가지고 있지 않는것으로 나타났다.</t>
    <phoneticPr fontId="1" type="noConversion"/>
  </si>
  <si>
    <t>뇌졸중으로 인한 실어증 환자에게 언어치료의 효과는나타나지 않았음</t>
    <phoneticPr fontId="1" type="noConversion"/>
  </si>
  <si>
    <t>10주 전에 뇌졸중 발병으로 인해 쓰러진 환자</t>
    <phoneticPr fontId="1" type="noConversion"/>
  </si>
  <si>
    <t>1. 언어 테스트를 수행할 수 없는 환자: 뇌졸중 발병 10주 후에 Whurr aphasia screening test 중 1개 이상의 항목 또는 section A1-A4에서 2개 이상의 항목에서 불합격된 환자들로 정의됨
2. 가벼운 실어증을 가진 환자: Whurr aphasia screening test에서 4, 5점을 받은 환자 또는 10개 section(A10, A11, A12, A18, A19, A20, B11, B15, B26, B27) 중 8개 이상의 항목에서 불합격으로 판정된 환자들로 정의됨
3. 조음곤란증 환자: Frenchay dysarthria assessment를 수행했을 때 반사 구간(swallowing), 구개 구간(speech), 후두 구간(볼륨, 음높이, 운율)에서 6점이상 받은 환자</t>
    <phoneticPr fontId="1" type="noConversion"/>
  </si>
  <si>
    <t>NR</t>
    <phoneticPr fontId="1" type="noConversion"/>
  </si>
  <si>
    <t>파킨슨병 환자에게 집중적인 언어(음성) 치료는 구강 안면 기능(말하기, 삼키기, 얼굴 표정)과 호흡 및 후두 기능에 대한 치료 영향을 줌</t>
    <phoneticPr fontId="1" type="noConversion"/>
  </si>
  <si>
    <t>Haro-Martínez(2019)</t>
    <phoneticPr fontId="12" type="noConversion"/>
  </si>
  <si>
    <t>중재 전</t>
  </si>
  <si>
    <t>Comprehension</t>
    <phoneticPr fontId="12" type="noConversion"/>
  </si>
  <si>
    <t>Repetition</t>
    <phoneticPr fontId="12" type="noConversion"/>
  </si>
  <si>
    <t>points</t>
  </si>
  <si>
    <t>Breitenstein(2017)</t>
  </si>
  <si>
    <t>phonology</t>
    <phoneticPr fontId="1" type="noConversion"/>
  </si>
  <si>
    <t>lexicon</t>
    <phoneticPr fontId="1" type="noConversion"/>
  </si>
  <si>
    <t>syntax</t>
    <phoneticPr fontId="1" type="noConversion"/>
  </si>
  <si>
    <t>language comprehension</t>
    <phoneticPr fontId="1" type="noConversion"/>
  </si>
  <si>
    <t>language production</t>
    <phoneticPr fontId="1" type="noConversion"/>
  </si>
  <si>
    <t>scores</t>
  </si>
  <si>
    <t>Szaflarski
(2015)</t>
  </si>
  <si>
    <t>Akabogu(2019)</t>
  </si>
  <si>
    <t>4주 추적관찰</t>
    <phoneticPr fontId="1" type="noConversion"/>
  </si>
  <si>
    <t>NVLT hits(minus false arm)</t>
    <phoneticPr fontId="12" type="noConversion"/>
  </si>
  <si>
    <t>초</t>
  </si>
  <si>
    <t>3주 추적관찰</t>
    <phoneticPr fontId="1" type="noConversion"/>
  </si>
  <si>
    <t>Mattioli
(2013)</t>
  </si>
  <si>
    <t>6개월 추적관찰</t>
    <phoneticPr fontId="1" type="noConversion"/>
  </si>
  <si>
    <t>뇌졸중 발병 후 6개월 추적관찰</t>
    <phoneticPr fontId="1" type="noConversion"/>
  </si>
  <si>
    <t>Van Der Meulen
(2016)</t>
  </si>
  <si>
    <t>두군 모두에서 개선된 방향을 보임. 통계적으로 유의하지는 않았음 (MD: 0.25점, 95% CI: –0.19 to 0.69)</t>
    <phoneticPr fontId="1" type="noConversion"/>
  </si>
  <si>
    <t>두군간 유의한 차이가 없었음(MD: –1점, 95% CI: –7 to 6)</t>
    <phoneticPr fontId="1" type="noConversion"/>
  </si>
  <si>
    <t>치료기간 6주 후</t>
    <phoneticPr fontId="1" type="noConversion"/>
  </si>
  <si>
    <t>Sabadel</t>
    <phoneticPr fontId="12" type="noConversion"/>
  </si>
  <si>
    <t>NS</t>
  </si>
  <si>
    <t>치료기간 6개월 후</t>
    <phoneticPr fontId="1" type="noConversion"/>
  </si>
  <si>
    <t>3개월 추적관찰</t>
    <phoneticPr fontId="1" type="noConversion"/>
  </si>
  <si>
    <t>p-value: Mean change</t>
    <phoneticPr fontId="1" type="noConversion"/>
  </si>
  <si>
    <t>치료기간 12주 후</t>
  </si>
  <si>
    <t>NR</t>
    <phoneticPr fontId="1" type="noConversion"/>
  </si>
  <si>
    <t>S</t>
    <phoneticPr fontId="1" type="noConversion"/>
  </si>
  <si>
    <t>Lincoln
(1985)</t>
    <phoneticPr fontId="12" type="noConversion"/>
  </si>
  <si>
    <t>치료기간 2일 후</t>
    <phoneticPr fontId="1" type="noConversion"/>
  </si>
  <si>
    <t>치료기간 2주 후</t>
    <phoneticPr fontId="1" type="noConversion"/>
  </si>
  <si>
    <t>치료기간 10주 후</t>
    <phoneticPr fontId="1" type="noConversion"/>
  </si>
  <si>
    <t>치료기간 3주 후</t>
    <phoneticPr fontId="1" type="noConversion"/>
  </si>
  <si>
    <t>Scobie
(2021)</t>
  </si>
  <si>
    <t>CETI-M(중재법: LSVT ARTIC)</t>
    <phoneticPr fontId="12" type="noConversion"/>
  </si>
  <si>
    <t>CETI-M(중재법: LSVT LOUD)</t>
    <phoneticPr fontId="12" type="noConversion"/>
  </si>
  <si>
    <t>median: 13</t>
  </si>
  <si>
    <t>range:-12,36
IQR: 0,21</t>
    <phoneticPr fontId="12" type="noConversion"/>
  </si>
  <si>
    <t>median: 1</t>
  </si>
  <si>
    <t>range:-16,23
IQR: -10,9</t>
    <phoneticPr fontId="12" type="noConversion"/>
  </si>
  <si>
    <t>median: 9</t>
    <phoneticPr fontId="12" type="noConversion"/>
  </si>
  <si>
    <t>range:-4,39
IQR: 3,23</t>
    <phoneticPr fontId="12" type="noConversion"/>
  </si>
  <si>
    <t>range:-16,23
IQR: -10,9</t>
  </si>
  <si>
    <t>median: 8</t>
  </si>
  <si>
    <t>range:-18,31
IQR: 2,15</t>
    <phoneticPr fontId="12" type="noConversion"/>
  </si>
  <si>
    <t>median: 4.5</t>
  </si>
  <si>
    <t>range:-23,20
IQR: -10,11</t>
    <phoneticPr fontId="12" type="noConversion"/>
  </si>
  <si>
    <t>range:-12,24
IQR: -3,7</t>
    <phoneticPr fontId="12" type="noConversion"/>
  </si>
  <si>
    <t>range:-23,20
IQR: -10,11</t>
  </si>
  <si>
    <t>Perceptual Vowel Ratings(중재법: LSVT LOUD)</t>
    <phoneticPr fontId="12" type="noConversion"/>
  </si>
  <si>
    <t>치료기간 4주 후</t>
    <phoneticPr fontId="1" type="noConversion"/>
  </si>
  <si>
    <t>14명의 환자를 대상으로 78.8%</t>
    <phoneticPr fontId="1" type="noConversion"/>
  </si>
  <si>
    <t>%</t>
    <phoneticPr fontId="1" type="noConversion"/>
  </si>
  <si>
    <t>15명의 환자를 대상으로 34.1%</t>
    <phoneticPr fontId="1" type="noConversion"/>
  </si>
  <si>
    <t>0,52</t>
  </si>
  <si>
    <t>Sackley
(2018)</t>
  </si>
  <si>
    <t>중재전</t>
  </si>
  <si>
    <t>EQ-5D-3L(중재법: NHS)</t>
    <phoneticPr fontId="12" type="noConversion"/>
  </si>
  <si>
    <t>EQ-5D-3L(중재법: LSVT)</t>
    <phoneticPr fontId="1" type="noConversion"/>
  </si>
  <si>
    <t>치료기간 3주 후</t>
    <phoneticPr fontId="1" type="noConversion"/>
  </si>
  <si>
    <t>ICECAP-O(중재법: NHS)</t>
    <phoneticPr fontId="1" type="noConversion"/>
  </si>
  <si>
    <t>V-RQoL(중재법: NHS)</t>
    <phoneticPr fontId="1" type="noConversion"/>
  </si>
  <si>
    <t>EQ-5D(중재법: LSVT LOUD)</t>
    <phoneticPr fontId="1" type="noConversion"/>
  </si>
  <si>
    <t>EQ-5D(중재법: NHS SLT)</t>
    <phoneticPr fontId="1" type="noConversion"/>
  </si>
  <si>
    <t>LwD(중재법: NHS SLT)</t>
    <phoneticPr fontId="1" type="noConversion"/>
  </si>
  <si>
    <t>LwD(중재법: LSVT LOUD)</t>
    <phoneticPr fontId="1" type="noConversion"/>
  </si>
  <si>
    <t xml:space="preserve">1. PICA: Porch index of communicative ability
2. PICA는 실어증 환자를 유형에 따라 구분하지 않고 전반적인 중증도를 나타내는 검사. 18개의 세부과업에 대하여 무반응, 미인지를 나타내는 1점부터, 과업에 대하여 정확하고, 호응하며, 복잡하고, 즉각적이며, 효율적으로 반응하는 16점까지 점수를 매김. 점수가 낮을수록 좋음
 - 저자는 3점 척도의 수정된 PICA를 사용함. 수정된 PICA는 20개의 항목으로 구성되어 있으며, mild, moderate, and severe로 응답하게 수정되었음
</t>
    <phoneticPr fontId="1" type="noConversion"/>
  </si>
  <si>
    <t>PICA</t>
    <phoneticPr fontId="12" type="noConversion"/>
  </si>
  <si>
    <t>1. CAL: Communicative Activity Log
2. 실어증 환자의 의사소통 활동 및 빈도를 평가함. 점수가 높을수록 좋음
 - 예를 들어 '친척이나 좋은 친구와 얼마나 자주 의사소통을 하겠는가' '또는 ‘얼마나 종종 환자가 구두로 비판을 하거나 불만을 표시하는가' 등의 질문항목으로 구성되어 있고, 18개 항목은 6점 만점으로 평가되며, 이는 절대(never), 거의(almost never), 드물게(rarely), 때로(sometimes), 자주(frequently) 또는 매우 자주(very frequently)로 응답하게 되어있음</t>
    <phoneticPr fontId="1" type="noConversion"/>
  </si>
  <si>
    <t>CAL</t>
    <phoneticPr fontId="12" type="noConversion"/>
  </si>
  <si>
    <t>1. BDAE: Boston Diagnostic Aphasia Examination
2. BDAE는 실어증 및 관련 장애를 진단하도록 설계되었음. 이 검사는 다양한 지각 양식(청각, 시각 및 제스처), 처리 기능(이해, 분석, 문제 해결), 응답 양식(쓰기, 발음 및 조작)을 평가함. 점수가 높을수록 좋음
 - Auditory comprehension: 
⦁ 단어 구별(Word discrimination). 0-72점 만점
⦁ 신체부위 식별(Body-part identification). 
⦁ 복잡한 아이디어 자료(Complex ideational material): 평가자는 "돌멩이가 물에 잠길까?"와 같은 일반적인 질문을 하고, 환자는 동의 또는 이견을 이해하고 표현해야함. 0-10점 만점
- Reading comprehension:
⦁ 기호 구분(Symbol discrimination): 
⦁ 단어 인식(Word recognition)
⦁ 구두 맞춤법(Oral spelling)
⦁ 단어그림매칭(Word-picture matching)
⦁ 문장 및 단락 읽기(Sentences and paragraphs)
-Repetition:
⦁Responsive naming: 평가자는 키워드를 포함하는 질문을 하고, 이에 환자는 명사, 색상, 동사, 숫자를 사용하여 질문에 응답해야함
⦁Visual Confrontation: 평가자가 제시한 이미지의 이름을 대야함
⦁동물이름대기(Animal naming)</t>
    <phoneticPr fontId="1" type="noConversion"/>
  </si>
  <si>
    <t>BDAE</t>
    <phoneticPr fontId="12" type="noConversion"/>
  </si>
  <si>
    <t>1. SAPS: Sprachsystematisches Aphasiescreening (language-systematic aphasia screening)
2. 언어 치료가 필요한 환자를 대상으로 언어 장애 패턴을 탐지하기 위한 모델 기반의 검사로, 소리, 단어 및 문장 구조의 세 가지 언어 처리 수준을 수용적이고 표현적인 방식으로 파악함. 점수가 높을수록 좋음
- 저자는 phonology, lexicon, syntax, language comprehension, language production의 세부영역별로도 결과 보고함</t>
    <phoneticPr fontId="1" type="noConversion"/>
  </si>
  <si>
    <t>SAPS</t>
    <phoneticPr fontId="1" type="noConversion"/>
  </si>
  <si>
    <t>version A</t>
    <phoneticPr fontId="1" type="noConversion"/>
  </si>
  <si>
    <t>version B</t>
    <phoneticPr fontId="1" type="noConversion"/>
  </si>
  <si>
    <t>1. ANELT: Amsterdam-Nijmegen Everyday Language Test
2. ANELT 는 실어증 환자의 언어 의사소통 능력 수준과 시간에 따른 이러한 능력의 변화를 측정하기 위해 설계됨. 점수가 높을수록 좋음
- understandability: 환자가 제공한 메시지의 내용이 해석 가능한지 여부를 평가
- intelligibility: 내용과는 무관하며, 환자가 제공한 단어가 인식 또는 명확하게 인식되는지 여부를 평가함</t>
    <phoneticPr fontId="1" type="noConversion"/>
  </si>
  <si>
    <t>understandability</t>
    <phoneticPr fontId="1" type="noConversion"/>
  </si>
  <si>
    <t>intelligibility</t>
    <phoneticPr fontId="1" type="noConversion"/>
  </si>
  <si>
    <t>ANELT</t>
    <phoneticPr fontId="12" type="noConversion"/>
  </si>
  <si>
    <t xml:space="preserve">1. NVLT: Nonverbal Learning Test
2. 비언어 학습 시험으로 비언어에는 바디랭귀지의 이해, 사회적 신호 읽기 등이 포함됨. 높을수록 좋음 </t>
    <phoneticPr fontId="1" type="noConversion"/>
  </si>
  <si>
    <t xml:space="preserve">1. version a 
- 시지각 능력(visual perceptual ability), 시각적 주사(visual scanning), 지속적인 주의집중능력 및 신속한 정신 운동속도를 요구하는 임상신경심리학 영역에서 사용되는 검사임. 특히 치매환자를 선별하는 데 매우 우수한 검사로 알려져 있음. 빠를수록 좋음
- 방법: 지면위에 불규칙하게 배열된 숫자들을 순서대로 찾아서 선으로 연결시키는(1-2-3-4- ...) 과제
2. version b
- B형은 숫자와 문자를 교대로 번갈아 가면서 연결해야 하기 때문에 주의력 전환(shift)과 작업 기억력 (working memory) 등 A형보다 복잡한 정신기능이 더 필요하며, 전두엽손상을 평가하는 민감한 도구 로서 그 임상적 유용성이 입증됨. 빠를수록 좋음
- 방법: 숫자와 문자를 번갈아 가면서 순서대로 연결하는(1-A-2-B- ..., 1-가-2-나- ...) 과제 </t>
    <phoneticPr fontId="1" type="noConversion"/>
  </si>
  <si>
    <t>기호잇기검사</t>
    <phoneticPr fontId="12" type="noConversion"/>
  </si>
  <si>
    <t>spontaneus language</t>
    <phoneticPr fontId="1" type="noConversion"/>
  </si>
  <si>
    <t>repetition</t>
  </si>
  <si>
    <t>wirtten language</t>
    <phoneticPr fontId="1" type="noConversion"/>
  </si>
  <si>
    <t>naming</t>
    <phoneticPr fontId="1" type="noConversion"/>
  </si>
  <si>
    <t>oral comprehension</t>
    <phoneticPr fontId="1" type="noConversion"/>
  </si>
  <si>
    <t>written comprehension</t>
    <phoneticPr fontId="1" type="noConversion"/>
  </si>
  <si>
    <t>token test</t>
    <phoneticPr fontId="1" type="noConversion"/>
  </si>
  <si>
    <t>auditory comprehension</t>
    <phoneticPr fontId="1" type="noConversion"/>
  </si>
  <si>
    <t>trained items</t>
    <phoneticPr fontId="1" type="noConversion"/>
  </si>
  <si>
    <t>untrained items</t>
    <phoneticPr fontId="1" type="noConversion"/>
  </si>
  <si>
    <t>AAT</t>
    <phoneticPr fontId="1" type="noConversion"/>
  </si>
  <si>
    <t>1. AAT: Aachen Aphasia Test
2. AAT는 표준화 된 실어증의 진단, 분류 및 정량화를 위한 평가 도구
- spontaneus language: 다음과 같은 영역을 평가함. 0-5점 만점. 높을수록 좋음
⦁  communicative behavior
⦁  articulation and prosody
⦁  automatized language
⦁ semantic structure
⦁  phonemic structure
⦁  syntactic structure
- repetition: 다음과 같은 영역을 평가함. 0-150점 만점. 높을수록 좋음
⦁  single phonemes
⦁  one–three syllabic words
⦁  loan and foreign words
⦁  morphologically complex words
⦁  phrases of increasing length
- wirtten language: 다음과 같은 영역을 평가함. 0-90점 만점. 높을수록 좋음
⦁  reading aloud words/phrases
⦁  composing words/phrases from grapheme/morphemes
⦁  writing words/phrases to dictation
- naming: 다음과 같은 영역을 평가함: 0-120점 만점. 높을수록 좋음
⦁  pictured objects (single nouns)
⦁  colors 
⦁  pictured objects (compound nouns)
- oral comprehension: 다음과 같은 영역을 평가함. 0-60점 만점. 높을수록 좋음
⦁  auditory words
⦁  auditory sentences
- written comprehension: 다음과 같은 영역을 평가함. 0-60점 만점. 높을수록 좋음
⦁ reading words
⦁ reading sentences
- token test: 다음과 같은 영역을 평가함. 0-50점 만점. 높을수록 좋음
⦁  language comprehension, attentional performance, and general cognitive performance.
예를 들어 환자 앞에는 다섯 개의 다른 색의 정사각형이 있고, 치료사는 그에게 특정한 색이 있는 정사각형을 가리켜 달라고 요청하는 방식으로 진행</t>
    <phoneticPr fontId="1" type="noConversion"/>
  </si>
  <si>
    <t>COWAT</t>
    <phoneticPr fontId="12" type="noConversion"/>
  </si>
  <si>
    <t>PPVT III</t>
    <phoneticPr fontId="12" type="noConversion"/>
  </si>
  <si>
    <t>BNT</t>
    <phoneticPr fontId="12" type="noConversion"/>
  </si>
  <si>
    <t>1. SFT: Semantic Fluency Test
2. 언어유창성 과제로 60초 동안 주어진  카테고리에서 단어를 생각해내는  테스트로, 수행 기능과 의미론적  기억력의 측정임. 높을수록 좋음</t>
    <phoneticPr fontId="1" type="noConversion"/>
  </si>
  <si>
    <t>SFT</t>
    <phoneticPr fontId="12" type="noConversion"/>
  </si>
  <si>
    <t>1. BDAE: Boston Diagnostic Aphasia Examination
2. BDAE는 실어증 및 관련 장애를 진단하도록 설계되었음. 이 검사는 다양한 지각 양식(청각, 시각 및 제스처), 처리 기능(이해, 분석, 문제 해결), 응답 양식(쓰기, 발음 및 조작)을 평가함. 점수가 높을수록 좋음
- Auditory comprehension:
⦁ 복잡한 아이디어 자료(Complex ideational material): 평가자는 "돌멩이가 물에 잠길까?"와 같은 일반적인 질문을 하고, 환자는 동의 또는 이견을 이해하고 표현해야함. 0-10점 만점</t>
    <phoneticPr fontId="1" type="noConversion"/>
  </si>
  <si>
    <t>1. Mini-CAL: Communicative Activity Log
2. CAL 설문지를 수정하여 실어증 환자의 의사소통 활동 및 빈도를 평가함</t>
    <phoneticPr fontId="1" type="noConversion"/>
  </si>
  <si>
    <t>Mini-CAL</t>
    <phoneticPr fontId="12" type="noConversion"/>
  </si>
  <si>
    <t>1. PPVT III: Peabody Picture Vocabulary Test III
2. 청각 이해의 시험이며 영어 청력 어휘의 척도임. 높을수록 좋음</t>
    <phoneticPr fontId="1" type="noConversion"/>
  </si>
  <si>
    <t>1. BNT: Boston Naming Test
2. 뇌졸중, 간질, 뇌외상, 퇴행성 뇌질환에 수반되어 나타나는 언어영역의 손상 정도를 측정하며, 사물 이름대기 능력 평가를 통해 표현력을 측정하기 위한 검사도구. 높을수록 좋음
-방법:  60개의 흑백의 line drawing을 환자가 보고, 물체를 이름을 짓는 것을 평가함</t>
    <phoneticPr fontId="1" type="noConversion"/>
  </si>
  <si>
    <t xml:space="preserve">1. AAT: Aachen Aphasia Test
2. AAT는 표준화 된 실어증의 진단, 분류 및 정량화를 위한 평가 도구
- naming: 다음과 같은 영역을 평가함: 0-120점 만점. 높을수록 좋음
⦁  pictured objects (single nouns)
⦁  colors 
⦁  pictured objects (compound nouns)
- repetition: 다음과 같은 영역을 평가함. 0-150점 만점. 높을수록 좋음
⦁  single phonemes
⦁  one–three syllabic words
⦁  loan and foreign words
⦁  morphologically complex words
⦁  phrases of increasing length
- auditory comprehension: 다음과 같은 영역을 평가함. 0-60점 만점. 높을수록 좋음
⦁  auditory words
⦁  auditory sentences
</t>
    <phoneticPr fontId="1" type="noConversion"/>
  </si>
  <si>
    <t>AAT</t>
    <phoneticPr fontId="12" type="noConversion"/>
  </si>
  <si>
    <t>TOM</t>
    <phoneticPr fontId="12" type="noConversion"/>
  </si>
  <si>
    <t>COAST</t>
    <phoneticPr fontId="12" type="noConversion"/>
  </si>
  <si>
    <t>1. PICA: Porch index of communicative ability
2. PICA는 실어증 환자를 유형에 따라 구분하지 않고 전반적인 중증도를 나타내는 검사. 18개의 세부과업에 대하여 무반응, 미인지를 나타내는 1점부터, 과업에 대하여 정확하고, 호응하며, 복잡하고, 즉각적이며, 효율적으로 반응하는 16점까지 점수를 매김. 점수가 낮을수록 좋음</t>
    <phoneticPr fontId="1" type="noConversion"/>
  </si>
  <si>
    <t xml:space="preserve">1. PICA: Porch index of communicative ability
2. PICA는 실어증 환자를 유형에 따라 구분하지 않고 전반적인 중증도를 나타내는 검사. 18개의 세부과업에 대하여 무반응, 미인지를 나타내는 1점부터, 과업에 대하여 정확하고, 호응하며, 복잡하고, 즉각적이며, 효율적으로 반응하는 16점까지 점수를 매김. 점수가 낮을수록 좋음
-  저자는 PICA 점수를 15 percentile unit으로 변환하여 사용하였으며, 15%가 넘을 시 임상적으로 개선되었다고 정의함. PICA 전체점수와 gesture, verbal, graphic 세부영역별 점수 결과를 같이 보고함. </t>
    <phoneticPr fontId="1" type="noConversion"/>
  </si>
  <si>
    <t>overalll</t>
  </si>
  <si>
    <t>gesture</t>
    <phoneticPr fontId="1" type="noConversion"/>
  </si>
  <si>
    <t>verbal</t>
    <phoneticPr fontId="1" type="noConversion"/>
  </si>
  <si>
    <t>graphic</t>
    <phoneticPr fontId="1" type="noConversion"/>
  </si>
  <si>
    <t xml:space="preserve">1. FCP: Functional communication profile
2. 기능 언어를 평가하는데 사용되는 검사. 일상적인 커뮤니케이션의 50가지 측면(예: 인사, 텔레비전 프로그램레 대한 이해, 돈을 다루는 것에 대한 이해 등)은 심각도 척도로 평가됨. FCP는 환자에 대한 인터뷰와 관찰로 구성되며 평균 30분이 소요됨 </t>
    <phoneticPr fontId="1" type="noConversion"/>
  </si>
  <si>
    <t>FCP</t>
    <phoneticPr fontId="1" type="noConversion"/>
  </si>
  <si>
    <t>Rainbow</t>
    <phoneticPr fontId="12" type="noConversion"/>
  </si>
  <si>
    <t>Hunter</t>
  </si>
  <si>
    <t>Picture</t>
  </si>
  <si>
    <t>Monologue</t>
  </si>
  <si>
    <t>Happy</t>
  </si>
  <si>
    <t>Ah</t>
  </si>
  <si>
    <t>Rainbow</t>
  </si>
  <si>
    <t>-0.7</t>
  </si>
  <si>
    <t>-0.2</t>
  </si>
  <si>
    <t>-0.8</t>
  </si>
  <si>
    <t>-0.4</t>
  </si>
  <si>
    <t>&lt;0.0001</t>
    <phoneticPr fontId="1" type="noConversion"/>
  </si>
  <si>
    <t>추적관찰 1개월 Mean change</t>
    <phoneticPr fontId="1" type="noConversion"/>
  </si>
  <si>
    <t>추적관찰 7개월 Mean change</t>
    <phoneticPr fontId="1" type="noConversion"/>
  </si>
  <si>
    <t>치료기간 12주 후 Mean change</t>
    <phoneticPr fontId="1" type="noConversion"/>
  </si>
  <si>
    <t>ramig
(2018)</t>
    <phoneticPr fontId="1" type="noConversion"/>
  </si>
  <si>
    <t>추적관찰 3개월 Mean change</t>
    <phoneticPr fontId="1" type="noConversion"/>
  </si>
  <si>
    <t>추적관찰 6개월 Mean change</t>
    <phoneticPr fontId="1" type="noConversion"/>
  </si>
  <si>
    <t>Auditory comprehension</t>
    <phoneticPr fontId="1" type="noConversion"/>
  </si>
  <si>
    <t>1. COWAT: Controlled Oral Word Association Test
2. 통제 단어 연상 검사(Controlled Oral Word Association Test: COWAT)는 범주 유창성 검사와 글자 유창성 검사의 두 종류로 구성되어 있는 생성이름대기 검사임. 높을수록 좋음
통제단어연상 검사는 범주 유창성 검사에서 “동물”, “가게물건” 이름을 1분 동안 제시한 후 회상한 단어 수를 측정하고, 음소 유창성 검사에서는 “ㄱ, ㅇ, ㅅ”으로 시작하는 단어의 수를 측정함</t>
    <phoneticPr fontId="1" type="noConversion"/>
  </si>
  <si>
    <t>치료기간 24주 후</t>
  </si>
  <si>
    <t xml:space="preserve">1. 주로 기능 언어를 측정하는 이야기 리텔링(Retelling) 작업으로 구성되어있음. 높을수록 좋음 </t>
    <phoneticPr fontId="1" type="noConversion"/>
  </si>
  <si>
    <t>MIT Repetition task</t>
    <phoneticPr fontId="12" type="noConversion"/>
  </si>
  <si>
    <t>1.  MIT Repetition task: Melodic Intonation Therapy Repetition task
2. 멜로디억양치료: 말씀이 잘 안 나오는 환자에게 발화유도를 하기 위한 방법. 본 논문에서는 각 영역별(trained/ untrained)로 11개의 문장씩 구성됨. 높을수록 좋음
멜로디 억약치료 방법: 인터넷 포털 사이트* 참고함
1) 언어치료사는 환자에게 "잘 들어보세요"라고 한 뒤, 손건반으로 멜로디를 들려주고(예, 도-레-미-레-도), 목표발화(안-녕-하-세-요)를 멜로디에 따라 모델링한다. 이 단계에서는 환자는 듣기만 하고 구두적으로 따라 하지 않는다.
2) 언어치료사는 환자와 함께 멜로디에 맞추어 발화한다. 환자의 손을 잡고 박자를 맞추면서(tapping) 발화를 유도하는 것이 유용하다.
3) 함께 발화하는 동안에 언어치료사는 소리 없이 입모양 만을 함으로써 절차를 용암시킨다(안-녕-하-세-요→ 안-녕-하-세-○→ 안-녕-하-○-○→ 안-녕-○-○-○→ 안-○-○-○-○).
4) 언어치료사가 모델링 하면 환자는 듣고 발화 전체를 혼자 반복한다.
5) "혼자 해보세요"라는 구두 명령에 따라 모델링 없이 환자 혼자 발화한다.
6) 목표발화를 멜로디 없이 하도록 지도한다(멜로디의 소거).
7) 목표발화로 대답을 할 수 있는 상황을 제시하여 환자 스스로 멜로디 없이 발화를 실제 상황에 적용하게 한다(치료사: "만났을 때 인사합시다", 환자: "안녕하세요").</t>
    <phoneticPr fontId="1" type="noConversion"/>
  </si>
  <si>
    <t>1. ANELT: Amsterdam-Nijmegen Everyday Language Test
2. 실어증 환자의 언어 의사소통 능력 수준과 시간에 따른 이러한 능력의 변화를 측정하기 위해 설계됨. 점수가 높을수록 좋음</t>
    <phoneticPr fontId="1" type="noConversion"/>
  </si>
  <si>
    <t>overalll</t>
    <phoneticPr fontId="1" type="noConversion"/>
  </si>
  <si>
    <t>SPL(중재법: LSVT LOUD)</t>
    <phoneticPr fontId="1" type="noConversion"/>
  </si>
  <si>
    <t>1. SPL: sound pressure level
2. 소리를 만들어내는 공기 진동의 압력을 의미하며, 음성 또는 발성 시 진폭을 증가시켜 (소리의) 압력을 변화시키는 것을 의미함</t>
    <phoneticPr fontId="12" type="noConversion"/>
  </si>
  <si>
    <t>점수</t>
    <phoneticPr fontId="1" type="noConversion"/>
  </si>
  <si>
    <t>SPL(중재법: LSVT ARTIC)</t>
    <phoneticPr fontId="12" type="noConversion"/>
  </si>
  <si>
    <t>VHI(중재법: NHS SLT)</t>
    <phoneticPr fontId="12" type="noConversion"/>
  </si>
  <si>
    <t>VHI(중재법: LSVT LOUD)</t>
    <phoneticPr fontId="1" type="noConversion"/>
  </si>
  <si>
    <t>NS</t>
    <phoneticPr fontId="1" type="noConversion"/>
  </si>
  <si>
    <t>angry-calm</t>
    <phoneticPr fontId="1" type="noConversion"/>
  </si>
  <si>
    <t>sad-happy</t>
    <phoneticPr fontId="1" type="noConversion"/>
  </si>
  <si>
    <t>afraid-secure</t>
    <phoneticPr fontId="1" type="noConversion"/>
  </si>
  <si>
    <t>anxious-relaxed</t>
    <phoneticPr fontId="1" type="noConversion"/>
  </si>
  <si>
    <t>depressed-cheerful</t>
    <phoneticPr fontId="1" type="noConversion"/>
  </si>
  <si>
    <t>anxiety</t>
    <phoneticPr fontId="1" type="noConversion"/>
  </si>
  <si>
    <t>depression</t>
    <phoneticPr fontId="1" type="noConversion"/>
  </si>
  <si>
    <t>hostility</t>
    <phoneticPr fontId="1" type="noConversion"/>
  </si>
  <si>
    <t>MAACL</t>
    <phoneticPr fontId="12" type="noConversion"/>
  </si>
  <si>
    <t>Mood rating</t>
    <phoneticPr fontId="12" type="noConversion"/>
  </si>
  <si>
    <t>SLUBS</t>
    <phoneticPr fontId="1" type="noConversion"/>
  </si>
  <si>
    <t>전문가가 환자의 녹음된 치료 전 모음 발음과 비교하여 치료 후 모음 발음의 향상 정도를 100점 척도로 평가함 (50점: 변화없음, 50점 미만: 나빠짐, 50점 이상: 좋아짐)
- 논문에서는 50%이상일 때 Perceptual Vowel Ratings가 개선되었다고 정의함</t>
    <phoneticPr fontId="1" type="noConversion"/>
  </si>
  <si>
    <t>1. CETI-M: Communication Effectiveness Index-Modified
2.  환자와 보호자 모두에게 의사소통 상황에 관한 문항(10가지 문항)에 대하여 환자의 의사소통 기능을 7점 척도를 통해 평가함
- 총 CETI-M 점수는 10(어떤 상황에서도 효과적이지 않음)에서 100(모든 상황에서 매우 효과적)에 이르는 모든 항목 점수를 더하여 도출됨</t>
    <phoneticPr fontId="1" type="noConversion"/>
  </si>
  <si>
    <t>speech questionnaire</t>
    <phoneticPr fontId="1" type="noConversion"/>
  </si>
  <si>
    <t>1. 기능적 언어능력을 측정하는 설문지. 화법에 관한 14개의 질문과 이해에 관한 5개의 질문으로 구성되어 있음</t>
    <phoneticPr fontId="1" type="noConversion"/>
  </si>
  <si>
    <t>1. SLUBS: Speech-language unhelpful thoughts and beliefs scale
2.  SLUBS는 Menzies 등(2008)에서 소개된 Unhelpful Thoughts and Beliefs About Stuttering(UTBAS) 척도를 수정하여 저자가 만들어낸 지표임. UTBAS는 사회적 불안과 관련된 말더듬이에 대한 도움이 되지 않는 사고와 믿음을 평가하기 위한 66개 항목의 자기 보고 검사임. St Clare 등(2007)은 UTBAS가 말더듬이와 대조군 참가자를 구별할 수 있으며 높은 판별 유효성을 가지고 있다고 보여줌. 
- 총 26개 항목으로 구성되었으며, 응답 형식은 4점 만점(1=strongly disagree, 2= disagree, 3=agree, 4=strongly agree)로 되어있음</t>
    <phoneticPr fontId="1" type="noConversion"/>
  </si>
  <si>
    <t>6가지의 심리정도를 각각 4점 척도로 하여 등급을 평가함 
- 저자는 mood rating 전체 값이 아닌 6가지 심리(angry-calm, sad-happy, afraid-secure, anxious-relaxed, depressed-cheerful, frustrated-contented) 정도별로 결과 보고함</t>
    <phoneticPr fontId="1" type="noConversion"/>
  </si>
  <si>
    <t>1. MAACL: Multiple Adjective Checklist
2. 68개의 문항으로 이루어져있으며, 환자에게 환자의 기분에 대해 물어보는 checklist임.
- 저자는 MAACL 전체 값이 아닌 3가지 심리(anxiety, depression, hostility) 정도별로 결과 보고함</t>
    <phoneticPr fontId="1" type="noConversion"/>
  </si>
  <si>
    <t>frustrated-contented</t>
    <phoneticPr fontId="1" type="noConversion"/>
  </si>
  <si>
    <t>1. VHI: Voice Handicap Index
2. 음성장애에 관련된 심리측정적 평가도구 중에서 가장 대표적인 Voice Handicap Index(VHI,이하 VHI)는 1997년에 Jacobson et al. (1997)에 의해 고안된 척도임(윤영선, 2008)
*음성장애지수는 낮을수록 개선되었다는 것을 의미함. 본 논문에서는 positive difference favours treatment라고 하여, 평균차이가 양(‘+’)의 값이면 언어치료에 favor한것이라고 밝힘</t>
    <phoneticPr fontId="1" type="noConversion"/>
  </si>
  <si>
    <t>total</t>
    <phoneticPr fontId="1" type="noConversion"/>
  </si>
  <si>
    <t>physical</t>
  </si>
  <si>
    <t>communication</t>
  </si>
  <si>
    <t>psychosocial</t>
    <phoneticPr fontId="1" type="noConversion"/>
  </si>
  <si>
    <t>energy</t>
    <phoneticPr fontId="1" type="noConversion"/>
  </si>
  <si>
    <t>SAQOL-39</t>
    <phoneticPr fontId="12" type="noConversion"/>
  </si>
  <si>
    <t>1. SAQOL-39: Stroke and Aphasia Quality of Life Scale -39
2. Stroke-Specific Quality of Life Scale의 49개 항목과 유효성을 높이기 위해 추가적으로 4개 항목이 결합된 삶의 질 척도임. 이 4가지 항목은 언어 이해의 어려움, 의사 결정의 어려움, 언어 문제가 가정생활과 사회생활에 미치는 영향에 초점을 맞춤(Hilari, 2003). 총 53개의 SAQOL 설문지에서 저자는 39개의 항목만을 추출하여 사용함
- 저자는 total값 뿐만 아라 4가지 세부영역(physical, communication, psycho-social, energy) 정도별로 결과 보고함. 5-point scale로 구성되어 있으며, 점수가 증가할수록 호전되는 것을 의미함</t>
    <phoneticPr fontId="12" type="noConversion"/>
  </si>
  <si>
    <t>LwD(중재법: LSVT LOUD)</t>
    <phoneticPr fontId="12" type="noConversion"/>
  </si>
  <si>
    <t>V-RQoL(중재법: LSVT LOUD)</t>
    <phoneticPr fontId="1" type="noConversion"/>
  </si>
  <si>
    <t>V-RQoL(중재법: LSVT LOUD)</t>
    <phoneticPr fontId="12" type="noConversion"/>
  </si>
  <si>
    <t>추적관찰 6개월까지 Mean change</t>
    <phoneticPr fontId="1" type="noConversion"/>
  </si>
  <si>
    <t>ICECAP-O(중재법: LSVT)</t>
    <phoneticPr fontId="12" type="noConversion"/>
  </si>
  <si>
    <t>Scobie
(2021)</t>
    <phoneticPr fontId="1" type="noConversion"/>
  </si>
  <si>
    <t>communication</t>
    <phoneticPr fontId="1" type="noConversion"/>
  </si>
  <si>
    <t>PDQ39(중재법: LSVT)</t>
    <phoneticPr fontId="12" type="noConversion"/>
  </si>
  <si>
    <t>PDQ39(중재법: NHS)</t>
    <phoneticPr fontId="12" type="noConversion"/>
  </si>
  <si>
    <t>NR</t>
    <phoneticPr fontId="1" type="noConversion"/>
  </si>
  <si>
    <t>3개월 추적관찰</t>
    <phoneticPr fontId="12" type="noConversion"/>
  </si>
  <si>
    <t>Mean Difference: 8.3(95% CI: -0.9,17.6)</t>
    <phoneticPr fontId="1" type="noConversion"/>
  </si>
  <si>
    <t>Mean Difference: 12.1(95% CI: 3.5,20.8)</t>
    <phoneticPr fontId="1" type="noConversion"/>
  </si>
  <si>
    <t>Mean Difference: 6.7(95% CI: -1.0,14.4)</t>
    <phoneticPr fontId="1" type="noConversion"/>
  </si>
  <si>
    <t>Mean Difference: 3.6(95% CI: -3.6,10.7)</t>
    <phoneticPr fontId="1" type="noConversion"/>
  </si>
  <si>
    <t>Mean Difference: 8.7(95% CI: -1.1,18.5)</t>
    <phoneticPr fontId="1" type="noConversion"/>
  </si>
  <si>
    <t>Mean Difference: 6.6.(95% CI: -2.4,15.6)</t>
    <phoneticPr fontId="1" type="noConversion"/>
  </si>
  <si>
    <t>Mean Difference: 4.5(95% CI: -4.1,13.7)</t>
    <phoneticPr fontId="1" type="noConversion"/>
  </si>
  <si>
    <t>Mean Difference: 0.9(95% CI: -8.2,9.9)</t>
    <phoneticPr fontId="1" type="noConversion"/>
  </si>
  <si>
    <t>Mean Difference: -0.09(95% CI: -0.21,0.04)</t>
    <phoneticPr fontId="1" type="noConversion"/>
  </si>
  <si>
    <t>Mean Difference: -0.00(95% CI: -0.12,0.12)</t>
    <phoneticPr fontId="1" type="noConversion"/>
  </si>
  <si>
    <t>Mean Difference: -0.15(95% CI: -0.36,-0.26)</t>
    <phoneticPr fontId="1" type="noConversion"/>
  </si>
  <si>
    <t>Mean Difference: -0.04(95% CI: -0.15,0.06)</t>
    <phoneticPr fontId="1" type="noConversion"/>
  </si>
  <si>
    <t>Mean Difference: 0.01(95% CI: -0.07,0.09)</t>
    <phoneticPr fontId="1" type="noConversion"/>
  </si>
  <si>
    <t>Mean Difference: 0.02(95% CI: -0.11,0.07)</t>
    <phoneticPr fontId="1" type="noConversion"/>
  </si>
  <si>
    <t>Mean Difference: 0.02(95% CI: -0.05,0.09)</t>
    <phoneticPr fontId="1" type="noConversion"/>
  </si>
  <si>
    <t>MDMean Difference: 0.08(95% CI: -0.02,0.17)</t>
    <phoneticPr fontId="1" type="noConversion"/>
  </si>
  <si>
    <t>두군간 유의한 차이가 없었음(MD: -3.5(95% CI: -8.1,1.1))</t>
    <phoneticPr fontId="1" type="noConversion"/>
  </si>
  <si>
    <t>두군간 유의한 차이가 없었음(MD: -3.2(95% CI: -7.1,0.7))</t>
    <phoneticPr fontId="1" type="noConversion"/>
  </si>
  <si>
    <t>두군간 유의한 차이가 없었음(MD: -5.6(95% CI: -17.6,6.3))</t>
    <phoneticPr fontId="1" type="noConversion"/>
  </si>
  <si>
    <t>두군간 유의한 차이가 없었음(MD: -1.9(95% CI: -12.8,8.9))</t>
    <phoneticPr fontId="1" type="noConversion"/>
  </si>
  <si>
    <t>두군간 유의한 차이가 없었음(MD: 0.004(95% CI: -0.15,0.16))</t>
    <phoneticPr fontId="1" type="noConversion"/>
  </si>
  <si>
    <t>두군간 유의한 차이가 없었음(MD: 0.11(95% CI: -0.03,0.25))</t>
    <phoneticPr fontId="1" type="noConversion"/>
  </si>
  <si>
    <t>1. Parkinson’s Disease Questionnaire-39 (PDQ-39)
2. PDQ는 39개 항목 자가 보고 설문지로, 한달 동안 파킨슨병 관련 건강 관련 삼삶의 질을 평가함. 8가지 삶의 질 차원(mobility, activities of daily living, emotinal well-being, stigma, social support, cognition, communication, bodily discomfort) 에서 환자가 얼마나 자주 어려움을 겪는지 평가하며, 기능(functional) 및 웰빙(wellbeing) 차원에 미치는 영향을 평가함
*PDQ39 지수는 낮을수록 개선되었다는 것을 의미함. 본 논문에서는 positive difference favours treatment라고 하여, 평균차이가 양(‘+’)의 값이면 언어치료에 favor한것이라고 밝힘</t>
    <phoneticPr fontId="1" type="noConversion"/>
  </si>
  <si>
    <t>1. EQ-5D-3L: European Quality of Life 5 Dimensions 3 Level  
2. 유럽의 EuroQol 그룹에서 개발한 설문지로 운동능력, 자기 관리, 일상 활동, 통증/불편, 불안/우울의 5개 영역과 시각 아날로그 척도(visual analogue scale, VAS)를 통해 전반적인 건강관련 삶의 질을 측정하도록 한 조사도구임.
- no problems, some problems, and extreme problems의 3개의 수준으로 응답하게 되어있음
*삶의 질 지수는 높을수록 개선되었다는 것을 의미함. 본 논문에서는 negative difference favours treatment라고 하여, 평균차이가 음(‘-’)의 값이면 언어치료에 favor한 것이라고 밝힘</t>
    <phoneticPr fontId="1" type="noConversion"/>
  </si>
  <si>
    <t>1. ICEAP-O: ICEpop CAPability measure for Older people
2. ICEAP-O(노인을 위한 ICEPOP 역량 측정)는 경제 평가에 사용할 노년층의 능력을 측정하는 지표이다. 경제 평가에 사용되는 일반적인 측정과는 달리 ICACAP-O는 건강보다는 넓은 의미에서 정의된 웰빙에 초점이 있음. 이 도구는 다음과 같이 5가지 영역으로 구성됨
⦁ Attachment (love and friendship)
⦁ Security (thinking about the future without concern)
⦁ Role (doing things that make you feel valued)
⦁ Enjoyment (enjoyment and pleasure)
⦁ Control (independence)
*삶의 질 지수는 높을수록 개선되었다는 것을 의미함. 본 논문에서는 negative difference favours treatment라고 하여, 평균차이가 음(‘-’)의 값이면 언어치료에 favor한것이라고 밝힘</t>
    <phoneticPr fontId="1" type="noConversion"/>
  </si>
  <si>
    <t>1. EQ-5D: European Quality of Life 5 Dimensions
2. EQ-5D는유럽의 EuroQol 그룹에서 개발한 설문지로 운동능력, 자기 관리, 일상 활동, 통증/불편, 불안/우울의 5개 영역과 시각 아날로그 척도(visual analogue scale, VAS)를 통해 전반적인 건강관련 삶의 질을 측정하도록 한 조사도구임.</t>
    <phoneticPr fontId="1" type="noConversion"/>
  </si>
  <si>
    <t>1. LwD: Living with Dysarthria
2. 조음곤란증 환자들이 그들의 상황에 어떻게 적응하는지 뿐만 아니라 그들 자신과 그들의 언어적 어려움을 어떻게 인식하는지 알아내는 도구 (Hartelius, 2008)
아래와 같이 총 10개의 영역으로 구성됨
⦁ Communication problems related primarily to speech 
⦁ Communication problems related primarily to language/cognition
⦁ Communication problems related primarily to fatigue
⦁ Effects of emotions
⦁ Effects of different persons 
⦁ Effects of different situations 
⦁ Role restriction
⦁ Causing factors 
⦁ Type of restriction 
⦁ Strategies
*삶의 질 지수는 낮을수록 개선되었다는 것을 의미함. 본 논문에서는 negative difference favours treatment라고 하여, 평균차이가 음(‘-’)의 값이면 언어치료에 favor한것이라고 밝힘</t>
    <phoneticPr fontId="1" type="noConversion"/>
  </si>
  <si>
    <t>1. V-RQoL: Voice related quality of life
2. 음성관련 삶의 질 평가라고 하며, 10개의 항목으로 구성되어 있으며 환자의 신체적 기능과 사회적 정서 상태에 미치는 영향에 대한 인식을 기록하기 위한 삶의 질 도구임(Karnell, 2006)
예: 시끄러운 상황에서 나는 크게 얘기하거나 듣는데 어려움이 있다. 1~5점 척도로 응답(1점: 문제없음 ~ 5점: 어려움이 있음)
*삶의 질 지수는 낮을수록 개선되었다는 것을 의미함. 본 논문에서는 negative difference favours treatment라고 하여, 평균차이가 음(‘-’)의 값이면 언어치료에 favor한것이라고 밝힘</t>
    <phoneticPr fontId="1" type="noConversion"/>
  </si>
  <si>
    <t>RCT</t>
    <phoneticPr fontId="1" type="noConversion"/>
  </si>
  <si>
    <t>U</t>
    <phoneticPr fontId="1" type="noConversion"/>
  </si>
  <si>
    <t>H</t>
    <phoneticPr fontId="1" type="noConversion"/>
  </si>
  <si>
    <t>L</t>
    <phoneticPr fontId="1" type="noConversion"/>
  </si>
  <si>
    <t>A random allocation software was used for the allocation to provide unique identifiers in the study.
배정순서 생성에 무작위 방법(컴퓨터를 이용한 난수 생성)을 시행한 경우</t>
    <phoneticPr fontId="1" type="noConversion"/>
  </si>
  <si>
    <t>중재 특성 상, 눈가림이 불가능하나, 눈가림이 중재결과에 영향을 미치지 않을 것으로 판단됨</t>
    <phoneticPr fontId="1" type="noConversion"/>
  </si>
  <si>
    <t>결과평가자에 대한 눈가림 여부에 대한 구체적 언급 없으나, 눈가림 여부가 결과평가에 영향을 미치지 않을 것으로 판단됨</t>
    <phoneticPr fontId="1" type="noConversion"/>
  </si>
  <si>
    <t>연구에서 사전에 정의해놓은 결과들을 정해진 방법대로 분석하여 확인이 가능함</t>
    <phoneticPr fontId="1" type="noConversion"/>
  </si>
  <si>
    <t xml:space="preserve">Also, sealed envelopes were used, and the person allocating patients was not aware of the identity of the patient whose name was in the envelope. The person allocating the patients did not have direct patient contact. Patients whose sealed envelopes were inscribed with “T” formed the treatment group while those with “No-T” inscribed envelop formed the no-treatment group.
적절합 방법에 의해 배정순서가 은폐됨
</t>
    <phoneticPr fontId="1" type="noConversion"/>
  </si>
  <si>
    <t>A computer-generated random list of numbers provided by an independent statistician was used for study allocation. 
배정순서 생성에 무작위 방법(컴퓨터를 이용한 난수 생성)을 시행한 경우</t>
    <phoneticPr fontId="1" type="noConversion"/>
  </si>
  <si>
    <t>Allocation was simple, with a 
1:1 ratio. The patients were consecutively allocated 
to the next available number on the randomization 
list, as long as they were included in the trial
무작위배정방법에서 정해진 숫자에서 다음 번호로 배정순서가 정해짐</t>
    <phoneticPr fontId="1" type="noConversion"/>
  </si>
  <si>
    <t>Participants were randomly assigned, by computergenerated, blockwise random sequence, to either the intervention group (immediate speech and language therapy) or the control group (deferred speech and language therapy), in a 1:1 ratio. 
배정순서 생성에 무작위 방법(컴퓨터를 이용한 난수 생성)을 시행한 경우</t>
    <phoneticPr fontId="1" type="noConversion"/>
  </si>
  <si>
    <t xml:space="preserve">Randomisation was stratified by centre, and consecutive inclusion codes for each centre were kept in sealed opaque envelopes. 
봉해진 봉투를 이용하여 배정순서를 은폐함
</t>
    <phoneticPr fontId="1" type="noConversion"/>
  </si>
  <si>
    <t>We used a computer-generated allocation sequence, placed in consecutively numbered sealed
opaque envelopes ~
봉해진 봉투를 이용하여 배정순서를 은폐함</t>
    <phoneticPr fontId="1" type="noConversion"/>
  </si>
  <si>
    <t>무작위배정방법에 대한 방법은 언급 없음</t>
    <phoneticPr fontId="1" type="noConversion"/>
  </si>
  <si>
    <t>After randomization, sealed study charts containing all preintervention testing results (NAT) were funneled through the 
study biostatistician (CJL) to the therapists
봉해진 환자 차트를 이용하여 배정순서를 은폐함</t>
    <phoneticPr fontId="1" type="noConversion"/>
  </si>
  <si>
    <t>그 외 비뚤림이 없는 것으로 보임</t>
    <phoneticPr fontId="1" type="noConversion"/>
  </si>
  <si>
    <t>LSVT 언어치료방법을 개발한 회사의 연구비지원을 받음</t>
    <phoneticPr fontId="1" type="noConversion"/>
  </si>
  <si>
    <t>7. 그 외 비뚤림</t>
    <phoneticPr fontId="1" type="noConversion"/>
  </si>
  <si>
    <t>배정순서에 대한 언급은 없음</t>
    <phoneticPr fontId="1" type="noConversion"/>
  </si>
  <si>
    <t>사전에 일차, 이차 결과들의 정의가 명확하지 않은 경우</t>
    <phoneticPr fontId="1" type="noConversion"/>
  </si>
  <si>
    <t>Participants were randomised using a 1:1 allocation ratio and randomly permuted blocks
무작위배정방법이 적절함</t>
    <phoneticPr fontId="1" type="noConversion"/>
  </si>
  <si>
    <t>To ensure concealment of allocation, randomisation was by an external, independent, web based randomisation service from a trials unit activated by research staff.
적절한 방법에 의해 배정순서가 은폐됨으로써 연구자가 배정내용을 알 수 없는 경우(제3의 관리기관에 의한 무작위배정 통제)</t>
    <phoneticPr fontId="1" type="noConversion"/>
  </si>
  <si>
    <t>전향적 무작위 배정을 통해 나눈 것으로 제시하였고 무작위 배정 방법에 대해서는 언급없음</t>
    <phoneticPr fontId="1" type="noConversion"/>
  </si>
  <si>
    <t>배정순서 은폐에 대해서는 언급없음</t>
    <phoneticPr fontId="1" type="noConversion"/>
  </si>
  <si>
    <t>무작위배정 방법을 구체적으로 제시하고 있지 않음</t>
    <phoneticPr fontId="1" type="noConversion"/>
  </si>
  <si>
    <t>After completing the baseline questionnaires, participants will be randomized between the three groups at a ratio of 1:1:1 via the Birmingham Clinical Trials Unit (BCTU) telephone randomization service (Figure 1). This secure central randomization service is available between 9 am and 5 pm weekdays and will ensure the concealment of treatment allocation. A computer-generated randomization list will be used.
컴퓨터를 이용한 난수 생성</t>
    <phoneticPr fontId="1" type="noConversion"/>
  </si>
  <si>
    <t>This secure central randomization service is available between 9 am and 5 pm weekdays and will ensure the concealment of treatment allocation. 
적절한 방법에 의해 배정순서가 은폐됨(독립적인 중앙 무작위배정 및 관리)</t>
    <phoneticPr fontId="1" type="noConversion"/>
  </si>
  <si>
    <t>Randomization used a minimization program that incorporated inclusion/exclusion criteria for each participant.
A statistician generated a written allocation from the program, which was forwarded to the treating clinician (assigned according to availability) to enroll the participant (Fig. 1).
최소화법에 의한 무작위방법 적용(※ 최소화법은 엄밀히 말해서 무작위로 순서가 배정되는 것이라고 볼 수는 없으나, 적절한 과정에 의해 수행된 최소화법은 제대로 수행된 무작위 배정으로 간주할 수 있음)</t>
    <phoneticPr fontId="1" type="noConversion"/>
  </si>
  <si>
    <t>무작위배정방법에 대해서 언급없음</t>
    <phoneticPr fontId="1" type="noConversion"/>
  </si>
  <si>
    <t>중재군과 비교군 모두에서 탈락한 대상자가 없음</t>
    <phoneticPr fontId="1" type="noConversion"/>
  </si>
  <si>
    <t xml:space="preserve">중재군과 비교군 모두에서 탈락한 대상자가 없음
</t>
    <phoneticPr fontId="1" type="noConversion"/>
  </si>
  <si>
    <t>중재군(LSVT LOUD)에서만 1명의 탈락한 대상자가 발생함. 중재군(NHS SLT) 및 비교군의 경우 탈락한 대상자가 없었음</t>
    <phoneticPr fontId="1" type="noConversion"/>
  </si>
  <si>
    <t xml:space="preserve">중재군에서의 탈락률이 14.3%(20% 미만), 비교군은 탈락한 대상자가 없음
</t>
    <phoneticPr fontId="1" type="noConversion"/>
  </si>
  <si>
    <t>중재군과 비교군의 탈락률이 유사함. 
  · 중재군 94명 배정 받은 자 중 24명(25.5%)에서 중도탈락함
  · 비교군 74명 배정 받은 자 중 14명(18.9%)에서 중도탈락함</t>
    <phoneticPr fontId="1" type="noConversion"/>
  </si>
  <si>
    <t>중재군</t>
    <phoneticPr fontId="1" type="noConversion"/>
  </si>
  <si>
    <t>대조군</t>
    <phoneticPr fontId="1" type="noConversion"/>
  </si>
  <si>
    <t xml:space="preserve">중재군과 비교군 모두에서 탈락률이 높았으나, 탈락률이 두군간 유사하게 발생함
   · 중재군 78명 배정 받은 자 중 44명(56.4%)에서 중도탈락함
   · 비교군 78명 배정 받은 자 중 48명(61.5%)에서 중도탈락함 
</t>
    <phoneticPr fontId="1" type="noConversion"/>
  </si>
  <si>
    <t xml:space="preserve">중재군과 비교군 모두에서 탈락률이 높았고, 탈락률이 두군간 유사하지 않음
   · 중재군 85명 배정 받은 자 중 18명(21.2%)에서 중도탈락함
   · 비교군 85명 배정 받은 자 중 35명(41.2%)에서 중도탈락함 
○ 군간 특성표에서 중재시술 혹은 비교시술을 받은 자에 대해 비교하였고, 특성표에는 통계적 유의한 차이를 제시하고 있지는 않았지만 군간 비슷한 수준이였다고 본문에서 언급하고 있음 
논문발췌: The sample had good external validity, as those who consented were similar in their measured characteristics to those who declined 
</t>
    <phoneticPr fontId="1" type="noConversion"/>
  </si>
  <si>
    <t>중재군과 비교군의 탈락률이 유사함. 
  · 중재군 30명 배정 받은 자 중 6명(20.0%)에서 중도탈락함
  · 비교군 30명 배정 받은 자 중 4명(13.3%)에서 중도탈락함</t>
    <phoneticPr fontId="1" type="noConversion"/>
  </si>
  <si>
    <t>중재군과 비교군의 탈락률이 유사함. 모두 탈락률이 20%미만임
  · 중재군(LSVT LOUD) 22명 배정 받은 자 중 1명(4.5%)에서 중도탈락함
  · 중재군(NHS SLT) 20명 배정 받은 자 중 1명(5%)에서 중도탈락함
  · 비교군 22명 배정 받은 자 중 2명(9.1%)에서 중도탈락함</t>
    <phoneticPr fontId="1" type="noConversion"/>
  </si>
  <si>
    <t>38(38/0)</t>
    <phoneticPr fontId="1" type="noConversion"/>
  </si>
  <si>
    <t>40(40/0)</t>
    <phoneticPr fontId="1" type="noConversion"/>
  </si>
  <si>
    <t>1. 남자 재향군인
2. 75세 이하
3. 부상 발생 후 시간이 2주에서 24주 사이인 환자
4. 단일 혈전 색전성 뇌혈관성 장애(a single thromboembolic cerebrovascular accident, CVA)를 가진 환자(좌반구에 국한된 병변)
5. 병력, 과거에 신경학적 증상이 없는 환자. 그리고 심리적 장애가 없는 환자 
6. (교정)시력은 20/100 이상인 환자
7. 어떤 교정의 도움 없이 40dB의 수신에 이상이 없는 환자
8. 감각 및 운동 능력, 손짓과 쓰기에 충분한 능력이 있는 환자
9. 영어를 읽고 쓰는 능력이 있는 환자
10. 언어 치료를 시작한 이후로 부터  2주 이내인 환자
11. PICA(Poorch Index of Communication Affility)의 10번째부터 80번째까지의 백분위수가 나오는 환자</t>
    <phoneticPr fontId="1" type="noConversion"/>
  </si>
  <si>
    <t>We used a computer-generated allocation sequence, placed in consecutively numbered sealed opaque envelopes ~
배정순서 생성에 무작위 방법(컴퓨터를 이용한 난수 생성)을 시행한 경우</t>
    <phoneticPr fontId="1" type="noConversion"/>
  </si>
  <si>
    <t>A random number generator was used to randomize participants.
무작위배정방법이 적절함</t>
    <phoneticPr fontId="1" type="noConversion"/>
  </si>
  <si>
    <t>1. TOM: Therapy Outcome Measure
2. TOM은 전체적인 접근 방식(holistic approach)을 사용하여 중재술의 영향을 평가하는데 사용되는 도구임. 측정은 장애(impairment), 활동(activity), 참여(participation) 및 웰빙(wellbeing)의 네 가지 영역에서 이루어짐. 이 도구는 건강 및 사회적 관리와 같은 분야뿐만 아니라 교육 분야에서도 사용될 수 있음</t>
    <phoneticPr fontId="1" type="noConversion"/>
  </si>
  <si>
    <t>1. COAST: Communication Outcomes After Stroke
2. 뇌졸중 발병 후, 기능적 의사소통 기능과 삶의 질을 측정하는 도구임. 다양한 의사소통 상황에서 이해와 표현력을 측정하는 항목은 총 25개로 구성되어 있으며, 삶의 질은 총 5개의 항목으로 구성됨</t>
    <phoneticPr fontId="1" type="noConversion"/>
  </si>
  <si>
    <t>1. LSVT LOUD: 30(23/7)
2. NHS SLT: 30(23/7)</t>
    <phoneticPr fontId="1" type="noConversion"/>
  </si>
  <si>
    <t>1. 67±8.4
2. 68±10.3</t>
    <phoneticPr fontId="1" type="noConversion"/>
  </si>
  <si>
    <t xml:space="preserve">1. Lee Silverman Voice Treatment Loudness(LSVT LOUD)
2. UK National Health Service Speech and Language Therapy(NHS SLT)
</t>
    <phoneticPr fontId="12" type="noConversion"/>
  </si>
  <si>
    <t>1. LSVT LOUD: 22(15/7)
2. LSVT ARTIC: 20(15/5)</t>
    <phoneticPr fontId="1" type="noConversion"/>
  </si>
  <si>
    <t>1.  Lee Silverman Voice Treatment Loudness(LSVT LOUD)
2. Lee Silverman Voice Treatment articulation(LSVT ARTIC)</t>
    <phoneticPr fontId="1" type="noConversion"/>
  </si>
  <si>
    <t>1. LSVT LOUD: 68±8
2. LSVT ARTIC: 68±9</t>
    <phoneticPr fontId="1" type="noConversion"/>
  </si>
  <si>
    <t>1. 60분/회 x 4회/주 x 4주
2. 45분/회 x 1회/주 x 6~8주</t>
    <phoneticPr fontId="12" type="noConversion"/>
  </si>
  <si>
    <t>1. 50~60분/회 x 4회/주 x 4주
2. 45분/회 x 1회/주 x  6~8주</t>
    <phoneticPr fontId="12" type="noConversion"/>
  </si>
  <si>
    <t>1. 60분/회 x 4회/주 x 4주
2. 60분/회 x 4회/주 x 4주</t>
    <phoneticPr fontId="1" type="noConversion"/>
  </si>
  <si>
    <t>1. 4.5%
2. 5.0%</t>
    <phoneticPr fontId="1" type="noConversion"/>
  </si>
  <si>
    <t>1. 16.7%
2. 30.0%</t>
    <phoneticPr fontId="1" type="noConversion"/>
  </si>
  <si>
    <t>1. 3%
2. 0%</t>
    <phoneticPr fontId="1" type="noConversion"/>
  </si>
  <si>
    <t>Scobie(2021) 논문과 같은 프로토콜이라 비뚤림평가를 수행하지 않음</t>
    <phoneticPr fontId="1" type="noConversion"/>
  </si>
  <si>
    <t>Lincoln(1985) 논문과 같은 프로토콜이라 문헌으로 비뚤림평가를 수행하지 않음</t>
    <phoneticPr fontId="1" type="noConversion"/>
  </si>
  <si>
    <t>1. 발성에 초점(논문 table 1 참고)
2. 발음에 초점(논문 table 1 참고)</t>
    <phoneticPr fontId="1" type="noConversion"/>
  </si>
  <si>
    <t>NR(치료사들은 일반의원에서 보통 하는것 처럼 언어치료를 수행함)</t>
    <phoneticPr fontId="1" type="noConversion"/>
  </si>
  <si>
    <t>melodic intonation therapy</t>
    <phoneticPr fontId="1" type="noConversion"/>
  </si>
  <si>
    <t>치료는 언어 체계적 접근법과 의사소통적 접근법의 조합으로 구성되었음. (논문 부록 3 참조)
참가자의 경과를 매일 모니터링하며, 모니터링 결과 및 치료 내용은 치료사가 기록함.</t>
    <phoneticPr fontId="1" type="noConversion"/>
  </si>
  <si>
    <t>- 언어재활사에 의해 언어치료가 구성됨. 다음 6가지 핵심 요소에 의해 치료를 수행함
1. 평가 -목표 설정, 사례 파악, 표준화 등을 고려
2. 정보 제공 - 의사소통 문제 파악, 의사소통에 필요한 장비 마련, 치료 계획 수립, 진행 상황에 대한 재활사의 의견 제시, 사용 가능한 정보 자원 및 지원 네트워크 구비
3. 커뮤니케이션 기록 활동을 위한 자료- 책 등 구비
4. 보호자 연락 -환자상황에 대한 논의, 치료 관찰 및 참여, 환자를 위한 대화 교육 수행
5. 간접 접촉 - 능력 및 강점에 대한 서면 설명, 임상팀과의 토론 등 진행
6. 직접 접촉 - 세계보건기구 ICF 모델에서 제시된 다음과 같은 수준을 고려하여 언어치료를 수행 :  손상정도(언어 능력 향상을 위한), 활동정도(보완 전략), 참여정도(자신감 함양, 접근 가능한 정보)</t>
    <phoneticPr fontId="1" type="noConversion"/>
  </si>
  <si>
    <t xml:space="preserve">언어 "훈련"과 가정 실습으로 수행됨.
- 환자들은 단일 단어와 구절 수준을 평가받았고, 그들의 일상적인 기능에 중요한 음성 명령어를 따르도록 코치 되었음. 
- 구어는 반복, 문장 완성 등의 전략을 통해 수행 되었고, 쓰기는 따라쓰기와 몇몇 맞춤법 훈련을 포함했음.
- 환자는 일상생활에서 기능적인 글쓰기를 필요로 하기에, 수표를 쓰고 기본적인 메모를 하는 것도 교육됨.
</t>
    <phoneticPr fontId="1" type="noConversion"/>
  </si>
  <si>
    <t>LSVT는 최대 발성 효율과 음성 활성화 및 조정을 위해 노력할 수 있게 함.  
환자들은 큰 발성으로 하였을 때 최대 지속시간, 최대 고,저음 발성(pitch),  더 큰 소리로 말하기 운동을 반복하고 강조하면서 치료를 받게 됨.
이 개선된 발성은 충분한 음성 및 음량을 유지하는 데 모니터링하게 되고 말하기와 대화로 치료는 이행되게 됨.
음성 속도, 운율적 음높이 굴절에는 직접적인 주의를 기울이지 않음.</t>
    <phoneticPr fontId="1" type="noConversion"/>
  </si>
  <si>
    <r>
      <t>1. LSVT LOUD는 비언어적인 부문과 언어적 부문으로 구성됨. 
-비언어적 부문:  단일 음높이(pitch)와 음높이 글라이드(pith glide)('아' 음높이를 지속적으로 낮추거나, 높은 음높이로 이동하는 것 등)를  포함함. 이러한 치료는 기능적 음성으로 번역하기 위한 목소리의 노력과 음량을 향상시키기 위한 목적으로 수행됨.
-언어적 부문: 단일 단어에서 구문을 거쳐 대화로 이루어지는 계층적 구조로 이루어짐. 이 계층 구조의 각 단계는 환자에게 더 많은 요구를 하고 환자가 최대한의 음성 생산을 유지하도록 함.</t>
    </r>
    <r>
      <rPr>
        <b/>
        <sz val="10"/>
        <color rgb="FF000000"/>
        <rFont val="맑은 고딕"/>
        <family val="3"/>
        <charset val="129"/>
      </rPr>
      <t xml:space="preserve">
</t>
    </r>
    <r>
      <rPr>
        <sz val="10"/>
        <color rgb="FF000000"/>
        <rFont val="맑은 고딕"/>
        <family val="3"/>
        <charset val="129"/>
      </rPr>
      <t>2. 치료에는 호흡, 발성, 발성, 발성, 운율 이상을 줄이기 위한 행동 전략, 기능적 의사소통을 개선하기 위한 보조 및 대안적 커뮤니케이션(AAC) 전략 및 치료 장치등의 사용이 포함됨.</t>
    </r>
    <phoneticPr fontId="12" type="noConversion"/>
  </si>
  <si>
    <t xml:space="preserve">치료는 의사소통의 환경에서 실현되었으며, 환자들은 그들이 어려움을 겪는 언어 행동을 체계적으로 연습하도록 지시받음. 
- 치료목표는 언어의 의미론(semantic), 통사론(syntac,tic) 음운론적인(phonological) 측면을 목표로 하였음.
- 프로그램은 (a) 언어적 강점을 판단하고, (b) 어떤 단서가 유익한지를 식별하며, (c) 제어할 행동을 선택하고, (d) 언어적 목표를 달성하기 위해 설계되었음. (Szaflarski et al., 2008)
</t>
    <phoneticPr fontId="12" type="noConversion"/>
  </si>
  <si>
    <t xml:space="preserve">Helm-Estabrooks(Helm-Estabrooks &amp; Albert, 2004)의 설명에 기초하여 억양의 적절한 길이 및 난이도를 설정함.
설정한 20개의 항목 중 3개가 설정됨. 각 항목을 분석했으며 운율 측면에서 각 항목의 억양 간격을 평가함.(María Haro-Martínez et al., 2017)
- 두세 음절의 문장이 포함되었으며, 대부분은 명령문이었음.
- 문장이 추가되었고 구문의 길이는 3, 4음절이었음.
- 문장의 길이는 6음절까지 늘어남.
</t>
    <phoneticPr fontId="1" type="noConversion"/>
  </si>
  <si>
    <t xml:space="preserve">언어치료의 매뉴얼은 아래와 같음. 억양에 대해서 계층화된 구조로 치료가 진행되었음.
- 짧고 공식화된 구절(예: 안녕하십니까?) 
- 일상생활에서의 발화(예: 뇌우가 오고 있습니다.)
</t>
    <phoneticPr fontId="1" type="noConversion"/>
  </si>
  <si>
    <t>CBLT의 목표는 뇌졸중 환자가 나머지 언어 능력을 사용할 수 있도록 도와줌으로써 뇌졸중에 따른 실어증을 줄이고, 언어 능력을 최대한 회복하며, 제스처, 사진 또는 전자 장치를 사용하는 것을 포함한 다른 의사소통 방법을 배우는 것임.
- 치료 구성요소는 cognitive restructuring, behavioral experiments, attentional training 에 초점을 맞춰 개별 세션으로 진행됨.</t>
    <phoneticPr fontId="1" type="noConversion"/>
  </si>
  <si>
    <t>4. 결과평가에 대한 눈가림(Blinding oF outcome assessment)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</si>
</sst>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20"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sz val="10"/>
      <color rgb="FF000000"/>
      <name val="맑은 고딕"/>
      <family val="3"/>
      <charset val="129"/>
      <scheme val="minor"/>
    </font>
    <font>
      <sz val="9"/>
      <color rgb="FF000000"/>
      <name val="맑은 고딕"/>
      <family val="3"/>
      <charset val="129"/>
      <scheme val="minor"/>
    </font>
    <font>
      <sz val="10"/>
      <color rgb="FFFF0000"/>
      <name val="맑은 고딕"/>
      <family val="3"/>
      <charset val="129"/>
      <scheme val="minor"/>
    </font>
    <font>
      <sz val="10"/>
      <name val="맑은 고딕"/>
      <family val="3"/>
      <charset val="129"/>
    </font>
    <font>
      <sz val="10"/>
      <color theme="1"/>
      <name val="맑은 고딕"/>
      <family val="2"/>
      <charset val="129"/>
      <scheme val="minor"/>
    </font>
    <font>
      <b/>
      <sz val="10"/>
      <color rgb="FF000000"/>
      <name val="맑은 고딕"/>
      <family val="3"/>
      <charset val="129"/>
    </font>
    <font>
      <sz val="11"/>
      <color theme="1"/>
      <name val="맑은 고딕"/>
      <family val="2"/>
      <charset val="129"/>
      <scheme val="minor"/>
    </font>
    <font>
      <sz val="10"/>
      <color rgb="FF000000"/>
      <name val="맑은 고딕"/>
      <family val="3"/>
      <charset val="129"/>
    </font>
    <font>
      <sz val="8"/>
      <name val="돋움"/>
      <family val="3"/>
      <charset val="129"/>
    </font>
    <font>
      <sz val="10"/>
      <color theme="1"/>
      <name val="맑은 고딕"/>
      <family val="3"/>
      <charset val="129"/>
    </font>
    <font>
      <sz val="11"/>
      <color rgb="FF000000"/>
      <name val="맑은 고딕"/>
      <family val="3"/>
      <charset val="129"/>
    </font>
    <font>
      <sz val="10"/>
      <color theme="1"/>
      <name val="KoPub돋움체 Light"/>
      <family val="1"/>
      <charset val="129"/>
    </font>
    <font>
      <sz val="9"/>
      <color theme="1"/>
      <name val="맑은 고딕"/>
      <family val="3"/>
      <charset val="129"/>
      <scheme val="minor"/>
    </font>
    <font>
      <sz val="10"/>
      <color theme="7"/>
      <name val="맑은 고딕"/>
      <family val="3"/>
      <charset val="129"/>
      <scheme val="minor"/>
    </font>
    <font>
      <sz val="10"/>
      <name val="맑은 고딕"/>
      <family val="3"/>
      <charset val="129"/>
      <scheme val="minor"/>
    </font>
    <font>
      <sz val="9"/>
      <color rgb="FF000000"/>
      <name val="KoPub돋움체 Light"/>
      <family val="1"/>
      <charset val="129"/>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rgb="FFBBBBBB"/>
      </top>
      <bottom/>
      <diagonal/>
    </border>
    <border>
      <left/>
      <right/>
      <top/>
      <bottom style="thin">
        <color rgb="FFBBBBBB"/>
      </bottom>
      <diagonal/>
    </border>
  </borders>
  <cellStyleXfs count="3">
    <xf numFmtId="0" fontId="0" fillId="0" borderId="0">
      <alignment vertical="center"/>
    </xf>
    <xf numFmtId="9" fontId="10" fillId="0" borderId="0" applyFont="0" applyFill="0" applyBorder="0" applyAlignment="0" applyProtection="0">
      <alignment vertical="center"/>
    </xf>
    <xf numFmtId="0" fontId="14" fillId="0" borderId="0">
      <alignment vertical="center"/>
    </xf>
  </cellStyleXfs>
  <cellXfs count="202">
    <xf numFmtId="0" fontId="0" fillId="0" borderId="0" xfId="0">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2" fillId="3" borderId="1" xfId="0" applyFont="1" applyFill="1" applyBorder="1" applyAlignment="1">
      <alignment horizontal="center" vertical="center"/>
    </xf>
    <xf numFmtId="0" fontId="3" fillId="0" borderId="0" xfId="0" applyFont="1" applyAlignment="1">
      <alignment vertical="center"/>
    </xf>
    <xf numFmtId="0" fontId="2" fillId="4" borderId="1" xfId="0" applyFont="1" applyFill="1" applyBorder="1" applyAlignment="1">
      <alignment horizontal="center" vertical="center"/>
    </xf>
    <xf numFmtId="0" fontId="3" fillId="0" borderId="0" xfId="0" applyFont="1" applyAlignment="1">
      <alignment vertical="center"/>
    </xf>
    <xf numFmtId="0" fontId="6"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lignment vertical="center"/>
    </xf>
    <xf numFmtId="0" fontId="3" fillId="0" borderId="0" xfId="0" applyFont="1" applyAlignment="1">
      <alignment vertical="center" wrapText="1"/>
    </xf>
    <xf numFmtId="0" fontId="11" fillId="0" borderId="0" xfId="0" applyNumberFormat="1" applyFont="1" applyAlignment="1">
      <alignment vertical="center"/>
    </xf>
    <xf numFmtId="0" fontId="11" fillId="0" borderId="0" xfId="0" applyNumberFormat="1" applyFont="1" applyFill="1" applyAlignment="1">
      <alignment vertical="center"/>
    </xf>
    <xf numFmtId="0" fontId="11" fillId="0" borderId="0" xfId="0" applyNumberFormat="1" applyFont="1" applyAlignment="1">
      <alignment horizontal="center" vertical="center"/>
    </xf>
    <xf numFmtId="0" fontId="3" fillId="0" borderId="0" xfId="0" applyFont="1" applyBorder="1" applyAlignment="1">
      <alignment vertical="center"/>
    </xf>
    <xf numFmtId="0" fontId="2" fillId="4" borderId="5" xfId="0" applyFont="1" applyFill="1" applyBorder="1" applyAlignment="1">
      <alignment horizontal="center" vertical="center"/>
    </xf>
    <xf numFmtId="0" fontId="3" fillId="0" borderId="0" xfId="0" applyFont="1" applyAlignment="1">
      <alignment vertical="center"/>
    </xf>
    <xf numFmtId="0" fontId="11"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2" fillId="4" borderId="5" xfId="0" applyFont="1" applyFill="1" applyBorder="1" applyAlignment="1">
      <alignment horizontal="center" vertical="center"/>
    </xf>
    <xf numFmtId="0" fontId="3" fillId="0" borderId="0" xfId="0" applyFont="1" applyAlignment="1">
      <alignment horizontal="center" vertical="center"/>
    </xf>
    <xf numFmtId="49" fontId="11" fillId="0" borderId="0" xfId="0" applyNumberFormat="1" applyFont="1" applyAlignment="1">
      <alignment horizontal="center" vertical="center"/>
    </xf>
    <xf numFmtId="0" fontId="13" fillId="0" borderId="0" xfId="0" applyNumberFormat="1" applyFont="1" applyAlignment="1">
      <alignment horizontal="center" vertical="center"/>
    </xf>
    <xf numFmtId="0" fontId="11" fillId="0" borderId="0" xfId="0" applyNumberFormat="1" applyFont="1" applyFill="1" applyAlignment="1">
      <alignment horizontal="center" vertical="center"/>
    </xf>
    <xf numFmtId="0" fontId="13" fillId="0" borderId="0" xfId="0" applyNumberFormat="1" applyFont="1" applyAlignment="1">
      <alignment vertical="center"/>
    </xf>
    <xf numFmtId="0" fontId="11" fillId="0" borderId="1" xfId="0" applyNumberFormat="1" applyFont="1" applyBorder="1" applyAlignment="1">
      <alignment vertical="center"/>
    </xf>
    <xf numFmtId="0" fontId="2" fillId="0" borderId="9" xfId="0" applyFont="1" applyBorder="1" applyAlignment="1">
      <alignment horizontal="center" vertical="center"/>
    </xf>
    <xf numFmtId="0" fontId="11" fillId="0" borderId="1" xfId="0" applyNumberFormat="1" applyFont="1" applyBorder="1" applyAlignment="1">
      <alignment horizontal="center" vertical="center"/>
    </xf>
    <xf numFmtId="0" fontId="11" fillId="0" borderId="1" xfId="0" applyNumberFormat="1" applyFont="1" applyFill="1" applyBorder="1" applyAlignment="1">
      <alignment vertical="center"/>
    </xf>
    <xf numFmtId="0" fontId="11" fillId="0" borderId="1" xfId="0" applyNumberFormat="1" applyFont="1" applyFill="1" applyBorder="1" applyAlignment="1">
      <alignment vertical="center" wrapText="1"/>
    </xf>
    <xf numFmtId="0" fontId="11" fillId="0" borderId="1"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13" fillId="0" borderId="1" xfId="0" applyNumberFormat="1" applyFont="1" applyBorder="1" applyAlignment="1">
      <alignment horizontal="center" vertical="center"/>
    </xf>
    <xf numFmtId="0" fontId="13"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xf>
    <xf numFmtId="177" fontId="13" fillId="0" borderId="1" xfId="2" applyNumberFormat="1" applyFont="1" applyFill="1" applyBorder="1" applyAlignment="1">
      <alignment horizontal="center" vertical="center"/>
    </xf>
    <xf numFmtId="0" fontId="13" fillId="0" borderId="1" xfId="2" applyNumberFormat="1" applyFont="1" applyFill="1" applyBorder="1" applyAlignment="1">
      <alignment horizontal="center" vertical="center"/>
    </xf>
    <xf numFmtId="0" fontId="13" fillId="0" borderId="1" xfId="0" applyNumberFormat="1" applyFont="1" applyFill="1" applyBorder="1" applyAlignment="1">
      <alignment vertical="center"/>
    </xf>
    <xf numFmtId="0" fontId="11"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7" fontId="3" fillId="0" borderId="1"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16" fillId="0" borderId="1" xfId="0" applyFont="1" applyBorder="1" applyAlignment="1">
      <alignment horizontal="center" vertical="center" wrapText="1"/>
    </xf>
    <xf numFmtId="0" fontId="3" fillId="0" borderId="1" xfId="2"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17" fillId="0" borderId="0" xfId="0" applyFont="1" applyAlignment="1">
      <alignment vertical="center"/>
    </xf>
    <xf numFmtId="0" fontId="13" fillId="0" borderId="1" xfId="0" quotePrefix="1" applyNumberFormat="1" applyFont="1" applyBorder="1" applyAlignment="1">
      <alignment horizontal="center" vertical="center"/>
    </xf>
    <xf numFmtId="177" fontId="13" fillId="0" borderId="1" xfId="2"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6" xfId="0" applyNumberFormat="1" applyFont="1" applyBorder="1" applyAlignment="1">
      <alignment horizontal="center" vertical="center"/>
    </xf>
    <xf numFmtId="0" fontId="3" fillId="0" borderId="6" xfId="0" applyNumberFormat="1" applyFont="1" applyBorder="1" applyAlignment="1">
      <alignment horizontal="center" vertical="center" wrapText="1"/>
    </xf>
    <xf numFmtId="0" fontId="11" fillId="0" borderId="0" xfId="0" applyNumberFormat="1" applyFont="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0" borderId="0" xfId="0" applyFont="1" applyBorder="1" applyAlignment="1">
      <alignment vertical="center"/>
    </xf>
    <xf numFmtId="0" fontId="11" fillId="0" borderId="3" xfId="0" applyNumberFormat="1" applyFont="1" applyBorder="1" applyAlignment="1">
      <alignment horizontal="center" vertical="center"/>
    </xf>
    <xf numFmtId="0" fontId="13" fillId="0" borderId="1" xfId="2" applyNumberFormat="1" applyFont="1" applyBorder="1" applyAlignment="1">
      <alignment horizontal="center" vertical="center"/>
    </xf>
    <xf numFmtId="2" fontId="13" fillId="0" borderId="1" xfId="2" applyNumberFormat="1" applyFont="1" applyFill="1" applyBorder="1" applyAlignment="1">
      <alignment horizontal="center" vertical="center"/>
    </xf>
    <xf numFmtId="0" fontId="11" fillId="0" borderId="0" xfId="0" applyNumberFormat="1" applyFont="1" applyAlignment="1">
      <alignment horizontal="center" vertical="center" wrapText="1"/>
    </xf>
    <xf numFmtId="0" fontId="11" fillId="0" borderId="0" xfId="0" applyNumberFormat="1"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4"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18" fillId="0" borderId="0" xfId="0" applyFont="1" applyAlignment="1">
      <alignment horizontal="left" vertical="center" wrapText="1"/>
    </xf>
    <xf numFmtId="0" fontId="7" fillId="0" borderId="0" xfId="0" applyNumberFormat="1" applyFont="1" applyFill="1" applyAlignment="1">
      <alignment horizontal="center" vertical="center"/>
    </xf>
    <xf numFmtId="0" fontId="7" fillId="0" borderId="0" xfId="0" applyNumberFormat="1"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0" xfId="0" applyNumberFormat="1" applyFont="1" applyFill="1" applyAlignment="1">
      <alignment vertical="center" wrapText="1"/>
    </xf>
    <xf numFmtId="0" fontId="11" fillId="0" borderId="0" xfId="0" applyNumberFormat="1" applyFont="1" applyFill="1" applyAlignment="1">
      <alignment vertical="center" wrapText="1"/>
    </xf>
    <xf numFmtId="0" fontId="19" fillId="0" borderId="0" xfId="0" applyFont="1" applyBorder="1" applyAlignment="1">
      <alignment horizontal="center" vertical="center" wrapText="1"/>
    </xf>
    <xf numFmtId="49" fontId="11" fillId="0" borderId="0" xfId="0" applyNumberFormat="1" applyFont="1" applyAlignment="1">
      <alignment horizontal="center" vertical="center" wrapText="1"/>
    </xf>
    <xf numFmtId="0" fontId="11" fillId="0" borderId="0" xfId="0" applyNumberFormat="1" applyFont="1" applyFill="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center" vertical="center"/>
    </xf>
    <xf numFmtId="0" fontId="18" fillId="0" borderId="0" xfId="0" applyFont="1" applyFill="1" applyAlignment="1">
      <alignment horizontal="left" vertical="center" wrapText="1"/>
    </xf>
    <xf numFmtId="0" fontId="18" fillId="0" borderId="1" xfId="0" applyFont="1" applyBorder="1" applyAlignment="1">
      <alignment horizontal="center" vertical="center" wrapText="1"/>
    </xf>
    <xf numFmtId="0" fontId="18" fillId="0" borderId="0" xfId="0" applyFont="1" applyAlignment="1">
      <alignment horizontal="left" vertical="center"/>
    </xf>
    <xf numFmtId="0" fontId="11" fillId="0" borderId="0" xfId="0" quotePrefix="1" applyNumberFormat="1" applyFont="1" applyFill="1" applyAlignment="1">
      <alignment vertical="center" wrapText="1"/>
    </xf>
    <xf numFmtId="9" fontId="11" fillId="0" borderId="0" xfId="0" applyNumberFormat="1" applyFont="1" applyFill="1" applyAlignment="1">
      <alignment horizontal="center" vertical="center"/>
    </xf>
    <xf numFmtId="178" fontId="13" fillId="0" borderId="0" xfId="0" applyNumberFormat="1" applyFont="1" applyFill="1" applyAlignment="1">
      <alignment horizontal="center" vertical="center"/>
    </xf>
    <xf numFmtId="9" fontId="13" fillId="0" borderId="0" xfId="0" applyNumberFormat="1" applyFont="1" applyFill="1" applyAlignment="1">
      <alignment horizontal="center" vertical="center"/>
    </xf>
    <xf numFmtId="178" fontId="11" fillId="0" borderId="0" xfId="0" applyNumberFormat="1" applyFont="1" applyFill="1" applyAlignment="1">
      <alignment horizontal="center" vertical="center"/>
    </xf>
    <xf numFmtId="178" fontId="13" fillId="0" borderId="0" xfId="1" applyNumberFormat="1" applyFont="1" applyFill="1" applyAlignment="1">
      <alignment horizontal="center" vertical="center"/>
    </xf>
    <xf numFmtId="9" fontId="11" fillId="0" borderId="0" xfId="0" applyNumberFormat="1" applyFont="1" applyFill="1" applyAlignment="1">
      <alignment horizontal="center" vertical="center" wrapText="1"/>
    </xf>
    <xf numFmtId="178" fontId="11" fillId="0" borderId="0" xfId="0" applyNumberFormat="1" applyFont="1" applyFill="1" applyAlignment="1">
      <alignment horizontal="center" vertical="center" wrapText="1"/>
    </xf>
    <xf numFmtId="178" fontId="7" fillId="0" borderId="0" xfId="0" applyNumberFormat="1" applyFont="1" applyFill="1" applyAlignment="1">
      <alignment horizontal="center" vertical="center" wrapText="1"/>
    </xf>
    <xf numFmtId="178" fontId="7" fillId="0" borderId="0" xfId="0" applyNumberFormat="1" applyFont="1" applyFill="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5"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8"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8"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1" xfId="0" applyNumberFormat="1" applyFont="1" applyBorder="1" applyAlignment="1">
      <alignment horizontal="left" vertical="center" wrapText="1"/>
    </xf>
    <xf numFmtId="2" fontId="3" fillId="0" borderId="1" xfId="2"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1" fillId="0" borderId="1" xfId="0" applyNumberFormat="1" applyFont="1" applyBorder="1" applyAlignment="1">
      <alignment horizontal="center" vertical="center"/>
    </xf>
    <xf numFmtId="0" fontId="11" fillId="0" borderId="1"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xf>
    <xf numFmtId="0" fontId="11" fillId="0" borderId="1" xfId="0"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4" borderId="6"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2"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5"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5"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5" xfId="0" applyNumberFormat="1" applyFont="1" applyBorder="1" applyAlignment="1">
      <alignment horizontal="left" vertical="center" wrapText="1"/>
    </xf>
    <xf numFmtId="0" fontId="11" fillId="0" borderId="8" xfId="0" applyNumberFormat="1" applyFont="1" applyBorder="1" applyAlignment="1">
      <alignment horizontal="left" vertical="center" wrapText="1"/>
    </xf>
    <xf numFmtId="0" fontId="11" fillId="0" borderId="6" xfId="0" applyNumberFormat="1" applyFont="1" applyBorder="1" applyAlignment="1">
      <alignment horizontal="left" vertical="center" wrapText="1"/>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5"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1" fillId="0" borderId="5" xfId="0"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11" fillId="0" borderId="8" xfId="0" applyNumberFormat="1" applyFont="1" applyBorder="1" applyAlignment="1">
      <alignment horizontal="left" vertical="center"/>
    </xf>
    <xf numFmtId="0" fontId="11" fillId="0" borderId="6" xfId="0" applyNumberFormat="1" applyFont="1" applyBorder="1" applyAlignment="1">
      <alignment horizontal="left" vertical="center"/>
    </xf>
    <xf numFmtId="0" fontId="9" fillId="0" borderId="1" xfId="0" applyFont="1" applyFill="1" applyBorder="1" applyAlignment="1">
      <alignment horizontal="center" vertical="center" wrapText="1"/>
    </xf>
    <xf numFmtId="0" fontId="3" fillId="0" borderId="0" xfId="0" applyFont="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xf>
  </cellXfs>
  <cellStyles count="3">
    <cellStyle name="백분율" xfId="1" builtinId="5"/>
    <cellStyle name="표준" xfId="0" builtinId="0"/>
    <cellStyle name="표준 2" xfId="2"/>
  </cellStyles>
  <dxfs count="183">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FFEBFF"/>
      <color rgb="FFFFE1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pane xSplit="2" ySplit="2" topLeftCell="C3" activePane="bottomRight" state="frozen"/>
      <selection pane="topRight" activeCell="C1" sqref="C1"/>
      <selection pane="bottomLeft" activeCell="A3" sqref="A3"/>
      <selection pane="bottomRight" activeCell="H33" sqref="H33"/>
    </sheetView>
  </sheetViews>
  <sheetFormatPr defaultRowHeight="13.5" x14ac:dyDescent="0.3"/>
  <cols>
    <col min="1" max="1" width="7.875" style="3" customWidth="1"/>
    <col min="2" max="2" width="13.25" style="3" customWidth="1"/>
    <col min="3" max="3" width="8.25" style="3" customWidth="1"/>
    <col min="4" max="4" width="35.875" style="3" customWidth="1"/>
    <col min="5" max="5" width="13.75" style="3" customWidth="1"/>
    <col min="6" max="6" width="15.75" style="3" customWidth="1"/>
    <col min="7" max="7" width="32.75" style="3" customWidth="1"/>
    <col min="8" max="8" width="25.125" style="3" customWidth="1"/>
    <col min="9" max="9" width="19.25" style="3" customWidth="1"/>
    <col min="10" max="10" width="13.875" style="3" customWidth="1"/>
    <col min="11" max="11" width="13.125" style="3" customWidth="1"/>
    <col min="12" max="12" width="13.875" style="3" customWidth="1"/>
    <col min="13" max="13" width="34.75" style="3" customWidth="1"/>
    <col min="14" max="14" width="32.75" style="3" customWidth="1"/>
    <col min="15" max="15" width="13.5" style="3" customWidth="1"/>
    <col min="16" max="16" width="18.75" style="3" customWidth="1"/>
    <col min="17" max="17" width="32.75" style="3" customWidth="1"/>
    <col min="18" max="19" width="9" style="3"/>
    <col min="20" max="20" width="29.625" style="3" customWidth="1"/>
    <col min="21" max="16384" width="9" style="3"/>
  </cols>
  <sheetData>
    <row r="1" spans="1:20" s="1" customFormat="1" ht="18.75" customHeight="1" x14ac:dyDescent="0.3">
      <c r="A1" s="108" t="s">
        <v>0</v>
      </c>
      <c r="B1" s="108" t="s">
        <v>1</v>
      </c>
      <c r="C1" s="108" t="s">
        <v>10</v>
      </c>
      <c r="D1" s="115" t="s">
        <v>76</v>
      </c>
      <c r="E1" s="108" t="s">
        <v>11</v>
      </c>
      <c r="F1" s="108" t="s">
        <v>8</v>
      </c>
      <c r="G1" s="108" t="s">
        <v>28</v>
      </c>
      <c r="H1" s="108" t="s">
        <v>9</v>
      </c>
      <c r="I1" s="111" t="s">
        <v>454</v>
      </c>
      <c r="J1" s="112"/>
      <c r="K1" s="113" t="s">
        <v>455</v>
      </c>
      <c r="L1" s="114"/>
      <c r="M1" s="109" t="s">
        <v>17</v>
      </c>
      <c r="N1" s="108" t="s">
        <v>6</v>
      </c>
      <c r="O1" s="109" t="s">
        <v>19</v>
      </c>
      <c r="P1" s="109" t="s">
        <v>18</v>
      </c>
      <c r="Q1" s="108" t="s">
        <v>7</v>
      </c>
      <c r="R1" s="108" t="s">
        <v>12</v>
      </c>
      <c r="S1" s="108"/>
      <c r="T1" s="108" t="s">
        <v>24</v>
      </c>
    </row>
    <row r="2" spans="1:20" s="1" customFormat="1" ht="18.75" customHeight="1" x14ac:dyDescent="0.3">
      <c r="A2" s="108"/>
      <c r="B2" s="108"/>
      <c r="C2" s="108"/>
      <c r="D2" s="108"/>
      <c r="E2" s="108"/>
      <c r="F2" s="108"/>
      <c r="G2" s="108"/>
      <c r="H2" s="108"/>
      <c r="I2" s="5" t="s">
        <v>156</v>
      </c>
      <c r="J2" s="5" t="s">
        <v>25</v>
      </c>
      <c r="K2" s="5" t="s">
        <v>156</v>
      </c>
      <c r="L2" s="5" t="s">
        <v>25</v>
      </c>
      <c r="M2" s="110"/>
      <c r="N2" s="108"/>
      <c r="O2" s="110"/>
      <c r="P2" s="110"/>
      <c r="Q2" s="108"/>
      <c r="R2" s="5" t="s">
        <v>2</v>
      </c>
      <c r="S2" s="5" t="s">
        <v>3</v>
      </c>
      <c r="T2" s="108"/>
    </row>
    <row r="3" spans="1:20" s="19" customFormat="1" ht="15" customHeight="1" x14ac:dyDescent="0.3">
      <c r="A3" s="16">
        <v>205</v>
      </c>
      <c r="B3" s="16" t="s">
        <v>54</v>
      </c>
      <c r="C3" s="16" t="s">
        <v>68</v>
      </c>
      <c r="D3" s="16">
        <v>1</v>
      </c>
      <c r="E3" s="16" t="s">
        <v>69</v>
      </c>
      <c r="F3" s="20" t="s">
        <v>70</v>
      </c>
      <c r="G3" s="14" t="s">
        <v>119</v>
      </c>
      <c r="H3" s="14" t="s">
        <v>120</v>
      </c>
      <c r="I3" s="69" t="s">
        <v>131</v>
      </c>
      <c r="J3" s="69" t="s">
        <v>132</v>
      </c>
      <c r="K3" s="25" t="s">
        <v>146</v>
      </c>
      <c r="L3" s="16" t="s">
        <v>133</v>
      </c>
      <c r="M3" s="16" t="s">
        <v>80</v>
      </c>
      <c r="N3" s="89" t="s">
        <v>492</v>
      </c>
      <c r="O3" s="14" t="s">
        <v>108</v>
      </c>
      <c r="P3" s="15" t="s">
        <v>109</v>
      </c>
      <c r="Q3" s="15" t="s">
        <v>109</v>
      </c>
      <c r="R3" s="99">
        <v>0</v>
      </c>
      <c r="S3" s="99">
        <v>0</v>
      </c>
      <c r="T3" s="14" t="s">
        <v>179</v>
      </c>
    </row>
    <row r="4" spans="1:20" s="19" customFormat="1" ht="15" customHeight="1" x14ac:dyDescent="0.3">
      <c r="A4" s="16">
        <v>297</v>
      </c>
      <c r="B4" s="16" t="s">
        <v>55</v>
      </c>
      <c r="C4" s="16" t="s">
        <v>30</v>
      </c>
      <c r="D4" s="16">
        <v>1</v>
      </c>
      <c r="E4" s="16" t="s">
        <v>121</v>
      </c>
      <c r="F4" s="20" t="s">
        <v>70</v>
      </c>
      <c r="G4" s="14" t="s">
        <v>128</v>
      </c>
      <c r="H4" s="14" t="s">
        <v>127</v>
      </c>
      <c r="I4" s="25" t="s">
        <v>134</v>
      </c>
      <c r="J4" s="16" t="s">
        <v>81</v>
      </c>
      <c r="K4" s="25" t="s">
        <v>147</v>
      </c>
      <c r="L4" s="16" t="s">
        <v>82</v>
      </c>
      <c r="M4" s="27" t="s">
        <v>483</v>
      </c>
      <c r="N4" s="89" t="s">
        <v>490</v>
      </c>
      <c r="O4" s="14" t="s">
        <v>110</v>
      </c>
      <c r="P4" s="15" t="s">
        <v>109</v>
      </c>
      <c r="Q4" s="14" t="s">
        <v>172</v>
      </c>
      <c r="R4" s="99">
        <v>0</v>
      </c>
      <c r="S4" s="99">
        <v>0</v>
      </c>
      <c r="T4" s="14" t="s">
        <v>180</v>
      </c>
    </row>
    <row r="5" spans="1:20" s="19" customFormat="1" ht="15" customHeight="1" x14ac:dyDescent="0.3">
      <c r="A5" s="16">
        <v>472</v>
      </c>
      <c r="B5" s="16" t="s">
        <v>56</v>
      </c>
      <c r="C5" s="16" t="s">
        <v>71</v>
      </c>
      <c r="D5" s="16">
        <v>17</v>
      </c>
      <c r="E5" s="16" t="s">
        <v>122</v>
      </c>
      <c r="F5" s="20" t="s">
        <v>70</v>
      </c>
      <c r="G5" s="14" t="s">
        <v>140</v>
      </c>
      <c r="H5" s="14" t="s">
        <v>141</v>
      </c>
      <c r="I5" s="16" t="s">
        <v>135</v>
      </c>
      <c r="J5" s="26" t="s">
        <v>83</v>
      </c>
      <c r="K5" s="16" t="s">
        <v>148</v>
      </c>
      <c r="L5" s="26" t="s">
        <v>84</v>
      </c>
      <c r="M5" s="27" t="s">
        <v>85</v>
      </c>
      <c r="N5" s="89" t="s">
        <v>484</v>
      </c>
      <c r="O5" s="14" t="s">
        <v>191</v>
      </c>
      <c r="P5" s="15" t="s">
        <v>109</v>
      </c>
      <c r="Q5" s="28" t="s">
        <v>174</v>
      </c>
      <c r="R5" s="100">
        <f>(78-34)/78</f>
        <v>0.5641025641025641</v>
      </c>
      <c r="S5" s="100">
        <f>(78-30)/78</f>
        <v>0.61538461538461542</v>
      </c>
      <c r="T5" s="14" t="s">
        <v>181</v>
      </c>
    </row>
    <row r="6" spans="1:20" s="19" customFormat="1" ht="15" customHeight="1" x14ac:dyDescent="0.3">
      <c r="A6" s="16">
        <v>865</v>
      </c>
      <c r="B6" s="16" t="s">
        <v>57</v>
      </c>
      <c r="C6" s="16" t="s">
        <v>72</v>
      </c>
      <c r="D6" s="16" t="s">
        <v>77</v>
      </c>
      <c r="E6" s="16" t="s">
        <v>124</v>
      </c>
      <c r="F6" s="20" t="s">
        <v>70</v>
      </c>
      <c r="G6" s="14" t="s">
        <v>142</v>
      </c>
      <c r="H6" s="14" t="s">
        <v>143</v>
      </c>
      <c r="I6" s="25" t="s">
        <v>136</v>
      </c>
      <c r="J6" s="16" t="s">
        <v>86</v>
      </c>
      <c r="K6" s="25" t="s">
        <v>149</v>
      </c>
      <c r="L6" s="16" t="s">
        <v>87</v>
      </c>
      <c r="M6" s="27" t="s">
        <v>88</v>
      </c>
      <c r="N6" s="89" t="s">
        <v>491</v>
      </c>
      <c r="O6" s="14" t="s">
        <v>111</v>
      </c>
      <c r="P6" s="15" t="s">
        <v>109</v>
      </c>
      <c r="Q6" s="14" t="s">
        <v>172</v>
      </c>
      <c r="R6" s="101">
        <v>0</v>
      </c>
      <c r="S6" s="101">
        <v>0</v>
      </c>
      <c r="T6" s="14" t="s">
        <v>184</v>
      </c>
    </row>
    <row r="7" spans="1:20" s="19" customFormat="1" ht="15" customHeight="1" x14ac:dyDescent="0.3">
      <c r="A7" s="16">
        <v>611</v>
      </c>
      <c r="B7" s="16" t="s">
        <v>58</v>
      </c>
      <c r="C7" s="16" t="s">
        <v>29</v>
      </c>
      <c r="D7" s="16" t="s">
        <v>78</v>
      </c>
      <c r="E7" s="16" t="s">
        <v>69</v>
      </c>
      <c r="F7" s="20" t="s">
        <v>70</v>
      </c>
      <c r="G7" s="14" t="s">
        <v>144</v>
      </c>
      <c r="H7" s="14" t="s">
        <v>145</v>
      </c>
      <c r="I7" s="25" t="s">
        <v>137</v>
      </c>
      <c r="J7" s="16" t="s">
        <v>89</v>
      </c>
      <c r="K7" s="25" t="s">
        <v>150</v>
      </c>
      <c r="L7" s="16" t="s">
        <v>90</v>
      </c>
      <c r="M7" s="27" t="s">
        <v>91</v>
      </c>
      <c r="N7" s="89" t="s">
        <v>489</v>
      </c>
      <c r="O7" s="14" t="s">
        <v>112</v>
      </c>
      <c r="P7" s="15" t="s">
        <v>109</v>
      </c>
      <c r="Q7" s="15" t="s">
        <v>109</v>
      </c>
      <c r="R7" s="100">
        <f>2/14</f>
        <v>0.14285714285714285</v>
      </c>
      <c r="S7" s="100">
        <v>0</v>
      </c>
      <c r="T7" s="14" t="s">
        <v>183</v>
      </c>
    </row>
    <row r="8" spans="1:20" s="19" customFormat="1" ht="15" customHeight="1" x14ac:dyDescent="0.3">
      <c r="A8" s="16">
        <v>741</v>
      </c>
      <c r="B8" s="16" t="s">
        <v>59</v>
      </c>
      <c r="C8" s="16" t="s">
        <v>73</v>
      </c>
      <c r="D8" s="16">
        <v>1</v>
      </c>
      <c r="E8" s="16" t="s">
        <v>125</v>
      </c>
      <c r="F8" s="20" t="s">
        <v>70</v>
      </c>
      <c r="G8" s="14" t="s">
        <v>157</v>
      </c>
      <c r="H8" s="14" t="s">
        <v>158</v>
      </c>
      <c r="I8" s="25" t="s">
        <v>138</v>
      </c>
      <c r="J8" s="16" t="s">
        <v>92</v>
      </c>
      <c r="K8" s="25" t="s">
        <v>151</v>
      </c>
      <c r="L8" s="16" t="s">
        <v>93</v>
      </c>
      <c r="M8" s="27" t="s">
        <v>94</v>
      </c>
      <c r="N8" s="15" t="s">
        <v>69</v>
      </c>
      <c r="O8" s="14" t="s">
        <v>113</v>
      </c>
      <c r="P8" s="15" t="s">
        <v>109</v>
      </c>
      <c r="Q8" s="15" t="s">
        <v>109</v>
      </c>
      <c r="R8" s="101">
        <v>0</v>
      </c>
      <c r="S8" s="101">
        <v>0</v>
      </c>
      <c r="T8" s="14" t="s">
        <v>182</v>
      </c>
    </row>
    <row r="9" spans="1:20" s="19" customFormat="1" ht="15" customHeight="1" x14ac:dyDescent="0.3">
      <c r="A9" s="16">
        <v>881</v>
      </c>
      <c r="B9" s="16" t="s">
        <v>60</v>
      </c>
      <c r="C9" s="16" t="s">
        <v>31</v>
      </c>
      <c r="D9" s="16">
        <v>12</v>
      </c>
      <c r="E9" s="16" t="s">
        <v>126</v>
      </c>
      <c r="F9" s="20" t="s">
        <v>70</v>
      </c>
      <c r="G9" s="14" t="s">
        <v>159</v>
      </c>
      <c r="H9" s="14" t="s">
        <v>160</v>
      </c>
      <c r="I9" s="25" t="s">
        <v>139</v>
      </c>
      <c r="J9" s="16" t="s">
        <v>95</v>
      </c>
      <c r="K9" s="25" t="s">
        <v>152</v>
      </c>
      <c r="L9" s="25" t="s">
        <v>96</v>
      </c>
      <c r="M9" s="27" t="s">
        <v>97</v>
      </c>
      <c r="N9" s="98" t="s">
        <v>485</v>
      </c>
      <c r="O9" s="14" t="s">
        <v>130</v>
      </c>
      <c r="P9" s="15" t="s">
        <v>175</v>
      </c>
      <c r="Q9" s="15" t="s">
        <v>176</v>
      </c>
      <c r="R9" s="100">
        <f>(85-67)/85</f>
        <v>0.21176470588235294</v>
      </c>
      <c r="S9" s="100">
        <f>(85-50)/85</f>
        <v>0.41176470588235292</v>
      </c>
      <c r="T9" s="14" t="s">
        <v>185</v>
      </c>
    </row>
    <row r="10" spans="1:20" s="19" customFormat="1" ht="15" customHeight="1" x14ac:dyDescent="0.3">
      <c r="A10" s="16">
        <v>1674</v>
      </c>
      <c r="B10" s="16" t="s">
        <v>62</v>
      </c>
      <c r="C10" s="16" t="s">
        <v>74</v>
      </c>
      <c r="D10" s="16">
        <v>1</v>
      </c>
      <c r="E10" s="16" t="s">
        <v>69</v>
      </c>
      <c r="F10" s="20" t="s">
        <v>70</v>
      </c>
      <c r="G10" s="14" t="s">
        <v>161</v>
      </c>
      <c r="H10" s="14" t="s">
        <v>69</v>
      </c>
      <c r="I10" s="16">
        <v>30</v>
      </c>
      <c r="J10" s="16" t="s">
        <v>69</v>
      </c>
      <c r="K10" s="16">
        <v>30</v>
      </c>
      <c r="L10" s="16" t="s">
        <v>69</v>
      </c>
      <c r="M10" s="27" t="s">
        <v>99</v>
      </c>
      <c r="N10" s="89" t="s">
        <v>486</v>
      </c>
      <c r="O10" s="14" t="s">
        <v>115</v>
      </c>
      <c r="P10" s="15" t="s">
        <v>177</v>
      </c>
      <c r="Q10" s="15" t="s">
        <v>178</v>
      </c>
      <c r="R10" s="102">
        <f>6/30</f>
        <v>0.2</v>
      </c>
      <c r="S10" s="102">
        <f>4/30</f>
        <v>0.13333333333333333</v>
      </c>
      <c r="T10" s="14" t="s">
        <v>186</v>
      </c>
    </row>
    <row r="11" spans="1:20" s="4" customFormat="1" ht="15" customHeight="1" x14ac:dyDescent="0.3">
      <c r="A11" s="27">
        <v>1680</v>
      </c>
      <c r="B11" s="27" t="s">
        <v>63</v>
      </c>
      <c r="C11" s="27" t="s">
        <v>74</v>
      </c>
      <c r="D11" s="27">
        <v>5</v>
      </c>
      <c r="E11" s="27" t="s">
        <v>69</v>
      </c>
      <c r="F11" s="27" t="s">
        <v>70</v>
      </c>
      <c r="G11" s="88" t="s">
        <v>462</v>
      </c>
      <c r="H11" s="15" t="s">
        <v>69</v>
      </c>
      <c r="I11" s="27" t="s">
        <v>460</v>
      </c>
      <c r="J11" s="27" t="s">
        <v>100</v>
      </c>
      <c r="K11" s="27" t="s">
        <v>461</v>
      </c>
      <c r="L11" s="27" t="s">
        <v>101</v>
      </c>
      <c r="M11" s="27" t="s">
        <v>102</v>
      </c>
      <c r="N11" s="15" t="s">
        <v>69</v>
      </c>
      <c r="O11" s="15" t="s">
        <v>116</v>
      </c>
      <c r="P11" s="15" t="s">
        <v>109</v>
      </c>
      <c r="Q11" s="15" t="s">
        <v>171</v>
      </c>
      <c r="R11" s="99">
        <v>0</v>
      </c>
      <c r="S11" s="99">
        <v>0</v>
      </c>
      <c r="T11" s="15" t="s">
        <v>187</v>
      </c>
    </row>
    <row r="12" spans="1:20" s="9" customFormat="1" ht="15" customHeight="1" x14ac:dyDescent="0.3">
      <c r="A12" s="27">
        <v>1687</v>
      </c>
      <c r="B12" s="27" t="s">
        <v>61</v>
      </c>
      <c r="C12" s="27" t="s">
        <v>31</v>
      </c>
      <c r="D12" s="27">
        <v>1</v>
      </c>
      <c r="E12" s="27" t="s">
        <v>69</v>
      </c>
      <c r="F12" s="27" t="s">
        <v>70</v>
      </c>
      <c r="G12" s="15" t="s">
        <v>194</v>
      </c>
      <c r="H12" s="15" t="s">
        <v>195</v>
      </c>
      <c r="I12" s="84">
        <v>94</v>
      </c>
      <c r="J12" s="84" t="s">
        <v>69</v>
      </c>
      <c r="K12" s="84">
        <v>74</v>
      </c>
      <c r="L12" s="84" t="s">
        <v>69</v>
      </c>
      <c r="M12" s="27" t="s">
        <v>98</v>
      </c>
      <c r="N12" s="15" t="s">
        <v>482</v>
      </c>
      <c r="O12" s="15" t="s">
        <v>114</v>
      </c>
      <c r="P12" s="15" t="s">
        <v>171</v>
      </c>
      <c r="Q12" s="15" t="s">
        <v>173</v>
      </c>
      <c r="R12" s="103">
        <f>(94-70)/94</f>
        <v>0.25531914893617019</v>
      </c>
      <c r="S12" s="103">
        <f>(74-60)/74</f>
        <v>0.1891891891891892</v>
      </c>
      <c r="T12" s="15" t="s">
        <v>192</v>
      </c>
    </row>
    <row r="13" spans="1:20" s="19" customFormat="1" ht="15" customHeight="1" x14ac:dyDescent="0.3">
      <c r="A13" s="16" t="s">
        <v>190</v>
      </c>
      <c r="B13" s="16" t="s">
        <v>129</v>
      </c>
      <c r="C13" s="16" t="s">
        <v>31</v>
      </c>
      <c r="D13" s="16">
        <v>1</v>
      </c>
      <c r="E13" s="16" t="s">
        <v>69</v>
      </c>
      <c r="F13" s="20" t="s">
        <v>70</v>
      </c>
      <c r="G13" s="14" t="s">
        <v>194</v>
      </c>
      <c r="H13" s="14" t="s">
        <v>195</v>
      </c>
      <c r="I13" s="85">
        <v>104</v>
      </c>
      <c r="J13" s="85" t="s">
        <v>196</v>
      </c>
      <c r="K13" s="85">
        <v>87</v>
      </c>
      <c r="L13" s="85" t="s">
        <v>69</v>
      </c>
      <c r="M13" s="27" t="s">
        <v>98</v>
      </c>
      <c r="N13" s="15" t="s">
        <v>482</v>
      </c>
      <c r="O13" s="14" t="s">
        <v>114</v>
      </c>
      <c r="P13" s="15" t="s">
        <v>171</v>
      </c>
      <c r="Q13" s="15" t="s">
        <v>173</v>
      </c>
      <c r="R13" s="103">
        <f>(104-86)/104</f>
        <v>0.17307692307692307</v>
      </c>
      <c r="S13" s="103">
        <f>(87-74)/87</f>
        <v>0.14942528735632185</v>
      </c>
      <c r="T13" s="14" t="s">
        <v>193</v>
      </c>
    </row>
    <row r="14" spans="1:20" s="19" customFormat="1" ht="15" customHeight="1" x14ac:dyDescent="0.3">
      <c r="A14" s="69">
        <v>1799</v>
      </c>
      <c r="B14" s="69" t="s">
        <v>64</v>
      </c>
      <c r="C14" s="69" t="s">
        <v>31</v>
      </c>
      <c r="D14" s="69">
        <v>12</v>
      </c>
      <c r="E14" s="69" t="s">
        <v>123</v>
      </c>
      <c r="F14" s="69" t="s">
        <v>75</v>
      </c>
      <c r="G14" s="14" t="s">
        <v>162</v>
      </c>
      <c r="H14" s="14" t="s">
        <v>167</v>
      </c>
      <c r="I14" s="91" t="s">
        <v>467</v>
      </c>
      <c r="J14" s="76" t="s">
        <v>468</v>
      </c>
      <c r="K14" s="25" t="s">
        <v>153</v>
      </c>
      <c r="L14" s="16" t="s">
        <v>103</v>
      </c>
      <c r="M14" s="92" t="s">
        <v>469</v>
      </c>
      <c r="N14" s="89" t="s">
        <v>488</v>
      </c>
      <c r="O14" s="77" t="s">
        <v>473</v>
      </c>
      <c r="P14" s="15" t="s">
        <v>169</v>
      </c>
      <c r="Q14" s="14" t="s">
        <v>170</v>
      </c>
      <c r="R14" s="104" t="s">
        <v>478</v>
      </c>
      <c r="S14" s="99">
        <v>0</v>
      </c>
      <c r="T14" s="14" t="s">
        <v>188</v>
      </c>
    </row>
    <row r="15" spans="1:20" s="19" customFormat="1" ht="15" customHeight="1" x14ac:dyDescent="0.3">
      <c r="A15" s="69">
        <v>326</v>
      </c>
      <c r="B15" s="69" t="s">
        <v>65</v>
      </c>
      <c r="C15" s="69" t="s">
        <v>74</v>
      </c>
      <c r="D15" s="69">
        <v>1</v>
      </c>
      <c r="E15" s="69" t="s">
        <v>32</v>
      </c>
      <c r="F15" s="69" t="s">
        <v>75</v>
      </c>
      <c r="G15" s="14" t="s">
        <v>165</v>
      </c>
      <c r="H15" s="14" t="s">
        <v>166</v>
      </c>
      <c r="I15" s="91" t="s">
        <v>470</v>
      </c>
      <c r="J15" s="76" t="s">
        <v>472</v>
      </c>
      <c r="K15" s="25" t="s">
        <v>154</v>
      </c>
      <c r="L15" s="16" t="s">
        <v>104</v>
      </c>
      <c r="M15" s="92" t="s">
        <v>471</v>
      </c>
      <c r="N15" s="89" t="s">
        <v>481</v>
      </c>
      <c r="O15" s="77" t="s">
        <v>475</v>
      </c>
      <c r="P15" s="15" t="s">
        <v>169</v>
      </c>
      <c r="Q15" s="15" t="s">
        <v>169</v>
      </c>
      <c r="R15" s="105" t="s">
        <v>476</v>
      </c>
      <c r="S15" s="102">
        <f>2/22</f>
        <v>9.0909090909090912E-2</v>
      </c>
      <c r="T15" s="14" t="s">
        <v>189</v>
      </c>
    </row>
    <row r="16" spans="1:20" s="19" customFormat="1" ht="15" customHeight="1" x14ac:dyDescent="0.3">
      <c r="A16" s="69">
        <v>2490</v>
      </c>
      <c r="B16" s="69" t="s">
        <v>66</v>
      </c>
      <c r="C16" s="69" t="s">
        <v>31</v>
      </c>
      <c r="D16" s="69">
        <v>12</v>
      </c>
      <c r="E16" s="69" t="s">
        <v>123</v>
      </c>
      <c r="F16" s="69" t="s">
        <v>75</v>
      </c>
      <c r="G16" s="14" t="s">
        <v>162</v>
      </c>
      <c r="H16" s="14" t="s">
        <v>163</v>
      </c>
      <c r="I16" s="91" t="s">
        <v>467</v>
      </c>
      <c r="J16" s="76" t="s">
        <v>468</v>
      </c>
      <c r="K16" s="25" t="s">
        <v>153</v>
      </c>
      <c r="L16" s="16" t="s">
        <v>103</v>
      </c>
      <c r="M16" s="92" t="s">
        <v>469</v>
      </c>
      <c r="N16" s="89" t="s">
        <v>488</v>
      </c>
      <c r="O16" s="77" t="s">
        <v>474</v>
      </c>
      <c r="P16" s="15" t="s">
        <v>169</v>
      </c>
      <c r="Q16" s="14" t="s">
        <v>170</v>
      </c>
      <c r="R16" s="106" t="s">
        <v>477</v>
      </c>
      <c r="S16" s="107">
        <f>(29-25)/29</f>
        <v>0.13793103448275862</v>
      </c>
      <c r="T16" s="14" t="s">
        <v>117</v>
      </c>
    </row>
    <row r="17" spans="1:20" s="19" customFormat="1" ht="15" customHeight="1" x14ac:dyDescent="0.3">
      <c r="A17" s="16">
        <v>1284</v>
      </c>
      <c r="B17" s="16" t="s">
        <v>67</v>
      </c>
      <c r="C17" s="16" t="s">
        <v>29</v>
      </c>
      <c r="D17" s="16" t="s">
        <v>79</v>
      </c>
      <c r="E17" s="27" t="s">
        <v>389</v>
      </c>
      <c r="F17" s="20" t="s">
        <v>75</v>
      </c>
      <c r="G17" s="14" t="s">
        <v>164</v>
      </c>
      <c r="H17" s="14" t="s">
        <v>69</v>
      </c>
      <c r="I17" s="25" t="s">
        <v>105</v>
      </c>
      <c r="J17" s="16" t="s">
        <v>106</v>
      </c>
      <c r="K17" s="25" t="s">
        <v>155</v>
      </c>
      <c r="L17" s="16" t="s">
        <v>107</v>
      </c>
      <c r="M17" s="27" t="s">
        <v>168</v>
      </c>
      <c r="N17" s="89" t="s">
        <v>487</v>
      </c>
      <c r="O17" s="14" t="s">
        <v>118</v>
      </c>
      <c r="P17" s="15" t="s">
        <v>169</v>
      </c>
      <c r="Q17" s="15" t="s">
        <v>169</v>
      </c>
      <c r="R17" s="99">
        <v>0</v>
      </c>
      <c r="S17" s="99">
        <v>0</v>
      </c>
      <c r="T17" s="14" t="s">
        <v>197</v>
      </c>
    </row>
    <row r="18" spans="1:20" ht="15" customHeight="1" x14ac:dyDescent="0.3">
      <c r="O18" s="36"/>
      <c r="P18" s="87"/>
    </row>
    <row r="19" spans="1:20" ht="15" customHeight="1" x14ac:dyDescent="0.3">
      <c r="O19" s="36"/>
      <c r="P19" s="86"/>
    </row>
    <row r="20" spans="1:20" ht="15" customHeight="1" x14ac:dyDescent="0.3">
      <c r="O20" s="36"/>
      <c r="P20" s="93"/>
    </row>
    <row r="21" spans="1:20" ht="15" customHeight="1" x14ac:dyDescent="0.3">
      <c r="P21" s="90"/>
    </row>
    <row r="22" spans="1:20" ht="15" customHeight="1" x14ac:dyDescent="0.3">
      <c r="P22" s="90"/>
    </row>
    <row r="23" spans="1:20" ht="15" customHeight="1" x14ac:dyDescent="0.3">
      <c r="P23" s="72"/>
    </row>
    <row r="24" spans="1:20" ht="15" customHeight="1" x14ac:dyDescent="0.3">
      <c r="P24" s="72"/>
    </row>
    <row r="25" spans="1:20" ht="15" customHeight="1" x14ac:dyDescent="0.3"/>
  </sheetData>
  <mergeCells count="17">
    <mergeCell ref="E1:E2"/>
    <mergeCell ref="B1:B2"/>
    <mergeCell ref="A1:A2"/>
    <mergeCell ref="D1:D2"/>
    <mergeCell ref="C1:C2"/>
    <mergeCell ref="T1:T2"/>
    <mergeCell ref="F1:F2"/>
    <mergeCell ref="G1:G2"/>
    <mergeCell ref="H1:H2"/>
    <mergeCell ref="N1:N2"/>
    <mergeCell ref="Q1:Q2"/>
    <mergeCell ref="R1:S1"/>
    <mergeCell ref="M1:M2"/>
    <mergeCell ref="P1:P2"/>
    <mergeCell ref="O1:O2"/>
    <mergeCell ref="I1:J1"/>
    <mergeCell ref="K1:L1"/>
  </mergeCells>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zoomScale="85" zoomScaleNormal="85" workbookViewId="0">
      <pane xSplit="2" ySplit="2" topLeftCell="C81" activePane="bottomRight" state="frozen"/>
      <selection pane="topRight" activeCell="C1" sqref="C1"/>
      <selection pane="bottomLeft" activeCell="A3" sqref="A3"/>
      <selection pane="bottomRight" activeCell="C120" sqref="C120"/>
    </sheetView>
  </sheetViews>
  <sheetFormatPr defaultRowHeight="13.5" x14ac:dyDescent="0.3"/>
  <cols>
    <col min="1" max="1" width="7.875" style="6" customWidth="1"/>
    <col min="2" max="2" width="15.75" style="6" customWidth="1"/>
    <col min="3" max="3" width="36.875" style="6" customWidth="1"/>
    <col min="4" max="4" width="36.5" style="22" customWidth="1"/>
    <col min="5" max="5" width="22.625" style="6" customWidth="1"/>
    <col min="6" max="6" width="22.625" style="21" customWidth="1"/>
    <col min="7" max="7" width="9.375" style="6" customWidth="1"/>
    <col min="8" max="9" width="11" style="6" customWidth="1"/>
    <col min="10" max="10" width="13.75" style="6" customWidth="1"/>
    <col min="11" max="11" width="15" style="6" customWidth="1"/>
    <col min="12" max="13" width="11" style="6" customWidth="1"/>
    <col min="14" max="14" width="13.625" style="6" customWidth="1"/>
    <col min="15" max="15" width="15" style="6" customWidth="1"/>
    <col min="16" max="16" width="8.25" style="6" customWidth="1"/>
    <col min="17" max="17" width="18.875" style="8" customWidth="1"/>
    <col min="18" max="16384" width="9" style="6"/>
  </cols>
  <sheetData>
    <row r="1" spans="1:17" s="1" customFormat="1" x14ac:dyDescent="0.3">
      <c r="A1" s="145" t="s">
        <v>0</v>
      </c>
      <c r="B1" s="145" t="s">
        <v>1</v>
      </c>
      <c r="C1" s="146" t="s">
        <v>20</v>
      </c>
      <c r="D1" s="146" t="s">
        <v>21</v>
      </c>
      <c r="E1" s="146" t="s">
        <v>27</v>
      </c>
      <c r="F1" s="145" t="s">
        <v>23</v>
      </c>
      <c r="G1" s="145" t="s">
        <v>22</v>
      </c>
      <c r="H1" s="149" t="s">
        <v>2</v>
      </c>
      <c r="I1" s="149"/>
      <c r="J1" s="149"/>
      <c r="K1" s="149"/>
      <c r="L1" s="153" t="s">
        <v>3</v>
      </c>
      <c r="M1" s="154"/>
      <c r="N1" s="154"/>
      <c r="O1" s="155"/>
      <c r="P1" s="149" t="s">
        <v>4</v>
      </c>
      <c r="Q1" s="150" t="s">
        <v>36</v>
      </c>
    </row>
    <row r="2" spans="1:17" s="30" customFormat="1" x14ac:dyDescent="0.3">
      <c r="A2" s="146"/>
      <c r="B2" s="146"/>
      <c r="C2" s="152"/>
      <c r="D2" s="152"/>
      <c r="E2" s="152"/>
      <c r="F2" s="146"/>
      <c r="G2" s="146"/>
      <c r="H2" s="18" t="s">
        <v>13</v>
      </c>
      <c r="I2" s="18" t="s">
        <v>14</v>
      </c>
      <c r="J2" s="18" t="s">
        <v>15</v>
      </c>
      <c r="K2" s="18" t="s">
        <v>16</v>
      </c>
      <c r="L2" s="18" t="s">
        <v>13</v>
      </c>
      <c r="M2" s="18" t="s">
        <v>5</v>
      </c>
      <c r="N2" s="18" t="s">
        <v>15</v>
      </c>
      <c r="O2" s="18" t="s">
        <v>16</v>
      </c>
      <c r="P2" s="150"/>
      <c r="Q2" s="151"/>
    </row>
    <row r="3" spans="1:17" s="13" customFormat="1" ht="15" customHeight="1" x14ac:dyDescent="0.3">
      <c r="A3" s="116">
        <v>205</v>
      </c>
      <c r="B3" s="116" t="s">
        <v>211</v>
      </c>
      <c r="C3" s="116" t="s">
        <v>270</v>
      </c>
      <c r="D3" s="147" t="s">
        <v>269</v>
      </c>
      <c r="E3" s="116" t="s">
        <v>229</v>
      </c>
      <c r="F3" s="48" t="s">
        <v>199</v>
      </c>
      <c r="G3" s="48" t="s">
        <v>209</v>
      </c>
      <c r="H3" s="48">
        <v>38</v>
      </c>
      <c r="I3" s="48">
        <v>38</v>
      </c>
      <c r="J3" s="48">
        <v>45.47</v>
      </c>
      <c r="K3" s="48">
        <v>2.1</v>
      </c>
      <c r="L3" s="48">
        <v>36</v>
      </c>
      <c r="M3" s="48">
        <v>36</v>
      </c>
      <c r="N3" s="48">
        <v>44.27</v>
      </c>
      <c r="O3" s="48">
        <v>1.9</v>
      </c>
      <c r="P3" s="49">
        <v>0.22</v>
      </c>
      <c r="Q3" s="47"/>
    </row>
    <row r="4" spans="1:17" s="13" customFormat="1" ht="15" customHeight="1" x14ac:dyDescent="0.3">
      <c r="A4" s="116"/>
      <c r="B4" s="116"/>
      <c r="C4" s="116"/>
      <c r="D4" s="147"/>
      <c r="E4" s="116"/>
      <c r="F4" s="48" t="s">
        <v>234</v>
      </c>
      <c r="G4" s="48" t="s">
        <v>209</v>
      </c>
      <c r="H4" s="48">
        <v>38</v>
      </c>
      <c r="I4" s="48">
        <v>38</v>
      </c>
      <c r="J4" s="48">
        <v>10.78</v>
      </c>
      <c r="K4" s="48">
        <v>3.1</v>
      </c>
      <c r="L4" s="48">
        <v>36</v>
      </c>
      <c r="M4" s="48">
        <v>36</v>
      </c>
      <c r="N4" s="48">
        <v>43.77</v>
      </c>
      <c r="O4" s="48">
        <v>1.23</v>
      </c>
      <c r="P4" s="50">
        <v>0</v>
      </c>
      <c r="Q4" s="47"/>
    </row>
    <row r="5" spans="1:17" s="13" customFormat="1" ht="15" customHeight="1" x14ac:dyDescent="0.3">
      <c r="A5" s="116"/>
      <c r="B5" s="116"/>
      <c r="C5" s="116"/>
      <c r="D5" s="147"/>
      <c r="E5" s="116"/>
      <c r="F5" s="48" t="s">
        <v>212</v>
      </c>
      <c r="G5" s="48" t="s">
        <v>209</v>
      </c>
      <c r="H5" s="48">
        <v>38</v>
      </c>
      <c r="I5" s="48">
        <v>38</v>
      </c>
      <c r="J5" s="48">
        <v>8.68</v>
      </c>
      <c r="K5" s="48">
        <v>1.23</v>
      </c>
      <c r="L5" s="48">
        <v>36</v>
      </c>
      <c r="M5" s="48">
        <v>36</v>
      </c>
      <c r="N5" s="48">
        <v>43.16</v>
      </c>
      <c r="O5" s="48">
        <v>0.98</v>
      </c>
      <c r="P5" s="50">
        <v>0</v>
      </c>
      <c r="Q5" s="47"/>
    </row>
    <row r="6" spans="1:17" s="13" customFormat="1" ht="15" customHeight="1" x14ac:dyDescent="0.3">
      <c r="A6" s="116">
        <v>297</v>
      </c>
      <c r="B6" s="116" t="s">
        <v>198</v>
      </c>
      <c r="C6" s="116" t="s">
        <v>272</v>
      </c>
      <c r="D6" s="142" t="s">
        <v>271</v>
      </c>
      <c r="E6" s="116" t="s">
        <v>229</v>
      </c>
      <c r="F6" s="48" t="s">
        <v>199</v>
      </c>
      <c r="G6" s="48" t="s">
        <v>202</v>
      </c>
      <c r="H6" s="48">
        <v>10</v>
      </c>
      <c r="I6" s="48">
        <v>10</v>
      </c>
      <c r="J6" s="48">
        <v>122</v>
      </c>
      <c r="K6" s="48">
        <v>30.1</v>
      </c>
      <c r="L6" s="48">
        <v>10</v>
      </c>
      <c r="M6" s="48">
        <v>10</v>
      </c>
      <c r="N6" s="48">
        <v>112.2</v>
      </c>
      <c r="O6" s="48">
        <v>20</v>
      </c>
      <c r="P6" s="49">
        <v>0.73599999999999999</v>
      </c>
      <c r="Q6" s="47"/>
    </row>
    <row r="7" spans="1:17" s="13" customFormat="1" ht="15" customHeight="1" x14ac:dyDescent="0.3">
      <c r="A7" s="116"/>
      <c r="B7" s="116"/>
      <c r="C7" s="116"/>
      <c r="D7" s="142"/>
      <c r="E7" s="116"/>
      <c r="F7" s="48" t="s">
        <v>222</v>
      </c>
      <c r="G7" s="48" t="s">
        <v>202</v>
      </c>
      <c r="H7" s="48">
        <v>10</v>
      </c>
      <c r="I7" s="48">
        <v>10</v>
      </c>
      <c r="J7" s="48">
        <v>141</v>
      </c>
      <c r="K7" s="48">
        <v>20.399999999999999</v>
      </c>
      <c r="L7" s="48">
        <v>10</v>
      </c>
      <c r="M7" s="48">
        <v>10</v>
      </c>
      <c r="N7" s="48">
        <v>117</v>
      </c>
      <c r="O7" s="48">
        <v>23.3</v>
      </c>
      <c r="P7" s="49">
        <v>4.8000000000000001E-2</v>
      </c>
      <c r="Q7" s="47"/>
    </row>
    <row r="8" spans="1:17" s="13" customFormat="1" ht="15" customHeight="1" x14ac:dyDescent="0.3">
      <c r="A8" s="116"/>
      <c r="B8" s="116"/>
      <c r="C8" s="116" t="s">
        <v>274</v>
      </c>
      <c r="D8" s="142" t="s">
        <v>273</v>
      </c>
      <c r="E8" s="116" t="s">
        <v>200</v>
      </c>
      <c r="F8" s="48" t="s">
        <v>199</v>
      </c>
      <c r="G8" s="48" t="s">
        <v>202</v>
      </c>
      <c r="H8" s="48">
        <v>10</v>
      </c>
      <c r="I8" s="48">
        <v>10</v>
      </c>
      <c r="J8" s="48">
        <v>39.6</v>
      </c>
      <c r="K8" s="48">
        <v>20.7</v>
      </c>
      <c r="L8" s="48">
        <v>10</v>
      </c>
      <c r="M8" s="48">
        <v>10</v>
      </c>
      <c r="N8" s="48">
        <v>36.1</v>
      </c>
      <c r="O8" s="48">
        <v>32.1</v>
      </c>
      <c r="P8" s="48">
        <v>0.39100000000000001</v>
      </c>
      <c r="Q8" s="47"/>
    </row>
    <row r="9" spans="1:17" s="13" customFormat="1" ht="15" customHeight="1" x14ac:dyDescent="0.3">
      <c r="A9" s="116"/>
      <c r="B9" s="116"/>
      <c r="C9" s="116"/>
      <c r="D9" s="142"/>
      <c r="E9" s="116"/>
      <c r="F9" s="48" t="s">
        <v>222</v>
      </c>
      <c r="G9" s="48" t="s">
        <v>202</v>
      </c>
      <c r="H9" s="48">
        <v>10</v>
      </c>
      <c r="I9" s="48">
        <v>10</v>
      </c>
      <c r="J9" s="48">
        <v>41.4</v>
      </c>
      <c r="K9" s="48">
        <v>23.9</v>
      </c>
      <c r="L9" s="48">
        <v>10</v>
      </c>
      <c r="M9" s="48">
        <v>10</v>
      </c>
      <c r="N9" s="48">
        <v>36.1</v>
      </c>
      <c r="O9" s="48">
        <v>19.2</v>
      </c>
      <c r="P9" s="48">
        <v>0.92500000000000004</v>
      </c>
      <c r="Q9" s="47"/>
    </row>
    <row r="10" spans="1:17" s="13" customFormat="1" ht="15" customHeight="1" x14ac:dyDescent="0.3">
      <c r="A10" s="116"/>
      <c r="B10" s="116"/>
      <c r="C10" s="116"/>
      <c r="D10" s="142"/>
      <c r="E10" s="116" t="s">
        <v>201</v>
      </c>
      <c r="F10" s="48" t="s">
        <v>199</v>
      </c>
      <c r="G10" s="48" t="s">
        <v>202</v>
      </c>
      <c r="H10" s="48">
        <v>10</v>
      </c>
      <c r="I10" s="48">
        <v>10</v>
      </c>
      <c r="J10" s="48">
        <v>35</v>
      </c>
      <c r="K10" s="48">
        <v>25.4</v>
      </c>
      <c r="L10" s="48">
        <v>10</v>
      </c>
      <c r="M10" s="48">
        <v>10</v>
      </c>
      <c r="N10" s="48">
        <v>47.1</v>
      </c>
      <c r="O10" s="48">
        <v>28.5</v>
      </c>
      <c r="P10" s="48">
        <v>0.32600000000000001</v>
      </c>
      <c r="Q10" s="47"/>
    </row>
    <row r="11" spans="1:17" s="13" customFormat="1" ht="15" customHeight="1" x14ac:dyDescent="0.3">
      <c r="A11" s="116"/>
      <c r="B11" s="116"/>
      <c r="C11" s="116"/>
      <c r="D11" s="142"/>
      <c r="E11" s="116"/>
      <c r="F11" s="48" t="s">
        <v>222</v>
      </c>
      <c r="G11" s="48" t="s">
        <v>202</v>
      </c>
      <c r="H11" s="48">
        <v>10</v>
      </c>
      <c r="I11" s="48">
        <v>10</v>
      </c>
      <c r="J11" s="48">
        <v>45.5</v>
      </c>
      <c r="K11" s="48">
        <v>35.4</v>
      </c>
      <c r="L11" s="48">
        <v>10</v>
      </c>
      <c r="M11" s="48">
        <v>10</v>
      </c>
      <c r="N11" s="48">
        <v>53.9</v>
      </c>
      <c r="O11" s="48">
        <v>27</v>
      </c>
      <c r="P11" s="48">
        <v>0.72699999999999998</v>
      </c>
      <c r="Q11" s="47"/>
    </row>
    <row r="12" spans="1:17" ht="15" customHeight="1" x14ac:dyDescent="0.3">
      <c r="A12" s="116">
        <v>472</v>
      </c>
      <c r="B12" s="116" t="s">
        <v>203</v>
      </c>
      <c r="C12" s="143" t="s">
        <v>276</v>
      </c>
      <c r="D12" s="142" t="s">
        <v>275</v>
      </c>
      <c r="E12" s="140" t="s">
        <v>33</v>
      </c>
      <c r="F12" s="51" t="s">
        <v>199</v>
      </c>
      <c r="G12" s="51" t="s">
        <v>209</v>
      </c>
      <c r="H12" s="51">
        <v>78</v>
      </c>
      <c r="I12" s="51">
        <v>69</v>
      </c>
      <c r="J12" s="51">
        <v>456.76</v>
      </c>
      <c r="K12" s="51">
        <v>159.74</v>
      </c>
      <c r="L12" s="51">
        <v>78</v>
      </c>
      <c r="M12" s="51">
        <v>72</v>
      </c>
      <c r="N12" s="51">
        <v>469.32</v>
      </c>
      <c r="O12" s="51">
        <v>144.33000000000001</v>
      </c>
      <c r="P12" s="140" t="s">
        <v>331</v>
      </c>
      <c r="Q12" s="140" t="s">
        <v>227</v>
      </c>
    </row>
    <row r="13" spans="1:17" s="19" customFormat="1" ht="15" customHeight="1" x14ac:dyDescent="0.3">
      <c r="A13" s="116"/>
      <c r="B13" s="116"/>
      <c r="C13" s="143"/>
      <c r="D13" s="142"/>
      <c r="E13" s="140"/>
      <c r="F13" s="51" t="s">
        <v>235</v>
      </c>
      <c r="G13" s="51" t="s">
        <v>209</v>
      </c>
      <c r="H13" s="51">
        <v>78</v>
      </c>
      <c r="I13" s="51">
        <v>69</v>
      </c>
      <c r="J13" s="51">
        <v>523.89</v>
      </c>
      <c r="K13" s="51">
        <v>164.29</v>
      </c>
      <c r="L13" s="51">
        <v>78</v>
      </c>
      <c r="M13" s="51">
        <v>72</v>
      </c>
      <c r="N13" s="51">
        <v>469.86</v>
      </c>
      <c r="O13" s="51">
        <v>142.15</v>
      </c>
      <c r="P13" s="140"/>
      <c r="Q13" s="140"/>
    </row>
    <row r="14" spans="1:17" s="19" customFormat="1" ht="15" customHeight="1" x14ac:dyDescent="0.3">
      <c r="A14" s="116"/>
      <c r="B14" s="116"/>
      <c r="C14" s="143"/>
      <c r="D14" s="142"/>
      <c r="E14" s="140" t="s">
        <v>204</v>
      </c>
      <c r="F14" s="51" t="s">
        <v>199</v>
      </c>
      <c r="G14" s="51" t="s">
        <v>209</v>
      </c>
      <c r="H14" s="51">
        <v>78</v>
      </c>
      <c r="I14" s="51">
        <v>75</v>
      </c>
      <c r="J14" s="51">
        <v>164.97</v>
      </c>
      <c r="K14" s="51">
        <v>62.13</v>
      </c>
      <c r="L14" s="51">
        <v>78</v>
      </c>
      <c r="M14" s="51">
        <v>76</v>
      </c>
      <c r="N14" s="51">
        <v>167.84</v>
      </c>
      <c r="O14" s="51">
        <v>60.97</v>
      </c>
      <c r="P14" s="141">
        <v>0.17</v>
      </c>
      <c r="Q14" s="140" t="s">
        <v>227</v>
      </c>
    </row>
    <row r="15" spans="1:17" s="19" customFormat="1" ht="15" customHeight="1" x14ac:dyDescent="0.3">
      <c r="A15" s="116"/>
      <c r="B15" s="116"/>
      <c r="C15" s="143"/>
      <c r="D15" s="142"/>
      <c r="E15" s="140"/>
      <c r="F15" s="51" t="s">
        <v>235</v>
      </c>
      <c r="G15" s="51" t="s">
        <v>209</v>
      </c>
      <c r="H15" s="51">
        <v>78</v>
      </c>
      <c r="I15" s="51">
        <v>75</v>
      </c>
      <c r="J15" s="51">
        <v>182.68</v>
      </c>
      <c r="K15" s="51">
        <v>64.22</v>
      </c>
      <c r="L15" s="51">
        <v>78</v>
      </c>
      <c r="M15" s="51">
        <v>76</v>
      </c>
      <c r="N15" s="51">
        <v>179.73</v>
      </c>
      <c r="O15" s="51">
        <v>58.87</v>
      </c>
      <c r="P15" s="141"/>
      <c r="Q15" s="140"/>
    </row>
    <row r="16" spans="1:17" s="19" customFormat="1" ht="15" customHeight="1" x14ac:dyDescent="0.3">
      <c r="A16" s="116"/>
      <c r="B16" s="116"/>
      <c r="C16" s="143"/>
      <c r="D16" s="142"/>
      <c r="E16" s="140" t="s">
        <v>205</v>
      </c>
      <c r="F16" s="51" t="s">
        <v>199</v>
      </c>
      <c r="G16" s="51" t="s">
        <v>209</v>
      </c>
      <c r="H16" s="51">
        <v>78</v>
      </c>
      <c r="I16" s="51">
        <v>77</v>
      </c>
      <c r="J16" s="51">
        <v>186.38</v>
      </c>
      <c r="K16" s="51">
        <v>68.83</v>
      </c>
      <c r="L16" s="51">
        <v>78</v>
      </c>
      <c r="M16" s="51">
        <v>78</v>
      </c>
      <c r="N16" s="51">
        <v>193.06</v>
      </c>
      <c r="O16" s="51">
        <v>56.63</v>
      </c>
      <c r="P16" s="141">
        <v>2.2700000000000001E-2</v>
      </c>
      <c r="Q16" s="140" t="s">
        <v>227</v>
      </c>
    </row>
    <row r="17" spans="1:17" s="19" customFormat="1" ht="15" customHeight="1" x14ac:dyDescent="0.3">
      <c r="A17" s="116"/>
      <c r="B17" s="116"/>
      <c r="C17" s="143"/>
      <c r="D17" s="142"/>
      <c r="E17" s="140"/>
      <c r="F17" s="51" t="s">
        <v>235</v>
      </c>
      <c r="G17" s="51" t="s">
        <v>209</v>
      </c>
      <c r="H17" s="51">
        <v>78</v>
      </c>
      <c r="I17" s="51">
        <v>78</v>
      </c>
      <c r="J17" s="51">
        <v>202.68</v>
      </c>
      <c r="K17" s="51">
        <v>61.56</v>
      </c>
      <c r="L17" s="51">
        <v>78</v>
      </c>
      <c r="M17" s="51">
        <v>78</v>
      </c>
      <c r="N17" s="51">
        <v>199.53</v>
      </c>
      <c r="O17" s="51">
        <v>54.52</v>
      </c>
      <c r="P17" s="141"/>
      <c r="Q17" s="140"/>
    </row>
    <row r="18" spans="1:17" s="19" customFormat="1" ht="15" customHeight="1" x14ac:dyDescent="0.3">
      <c r="A18" s="116"/>
      <c r="B18" s="116"/>
      <c r="C18" s="143"/>
      <c r="D18" s="142"/>
      <c r="E18" s="140" t="s">
        <v>206</v>
      </c>
      <c r="F18" s="51" t="s">
        <v>199</v>
      </c>
      <c r="G18" s="51" t="s">
        <v>209</v>
      </c>
      <c r="H18" s="51">
        <v>78</v>
      </c>
      <c r="I18" s="51">
        <v>73</v>
      </c>
      <c r="J18" s="51">
        <v>104.33</v>
      </c>
      <c r="K18" s="51">
        <v>55.74</v>
      </c>
      <c r="L18" s="51">
        <v>78</v>
      </c>
      <c r="M18" s="51">
        <v>77</v>
      </c>
      <c r="N18" s="51">
        <v>106.4</v>
      </c>
      <c r="O18" s="51">
        <v>59</v>
      </c>
      <c r="P18" s="141">
        <v>1E-3</v>
      </c>
      <c r="Q18" s="140" t="s">
        <v>227</v>
      </c>
    </row>
    <row r="19" spans="1:17" s="19" customFormat="1" ht="15" customHeight="1" x14ac:dyDescent="0.3">
      <c r="A19" s="116"/>
      <c r="B19" s="116"/>
      <c r="C19" s="143"/>
      <c r="D19" s="142"/>
      <c r="E19" s="140"/>
      <c r="F19" s="51" t="s">
        <v>235</v>
      </c>
      <c r="G19" s="51" t="s">
        <v>209</v>
      </c>
      <c r="H19" s="51">
        <v>78</v>
      </c>
      <c r="I19" s="51">
        <v>74</v>
      </c>
      <c r="J19" s="51">
        <v>133.19999999999999</v>
      </c>
      <c r="K19" s="51">
        <v>58.97</v>
      </c>
      <c r="L19" s="51">
        <v>78</v>
      </c>
      <c r="M19" s="51">
        <v>75</v>
      </c>
      <c r="N19" s="51">
        <v>112.6</v>
      </c>
      <c r="O19" s="51">
        <v>59.55</v>
      </c>
      <c r="P19" s="141"/>
      <c r="Q19" s="140"/>
    </row>
    <row r="20" spans="1:17" s="19" customFormat="1" ht="15" customHeight="1" x14ac:dyDescent="0.3">
      <c r="A20" s="116"/>
      <c r="B20" s="116"/>
      <c r="C20" s="143"/>
      <c r="D20" s="142"/>
      <c r="E20" s="140" t="s">
        <v>207</v>
      </c>
      <c r="F20" s="51" t="s">
        <v>199</v>
      </c>
      <c r="G20" s="51" t="s">
        <v>209</v>
      </c>
      <c r="H20" s="51">
        <v>78</v>
      </c>
      <c r="I20" s="51">
        <v>71</v>
      </c>
      <c r="J20" s="51">
        <v>182.04</v>
      </c>
      <c r="K20" s="51">
        <v>61.42</v>
      </c>
      <c r="L20" s="51">
        <v>78</v>
      </c>
      <c r="M20" s="51">
        <v>75</v>
      </c>
      <c r="N20" s="51">
        <v>189.61</v>
      </c>
      <c r="O20" s="51">
        <v>53.55</v>
      </c>
      <c r="P20" s="141" t="s">
        <v>331</v>
      </c>
      <c r="Q20" s="140" t="s">
        <v>227</v>
      </c>
    </row>
    <row r="21" spans="1:17" s="19" customFormat="1" ht="15" customHeight="1" x14ac:dyDescent="0.3">
      <c r="A21" s="116"/>
      <c r="B21" s="116"/>
      <c r="C21" s="143"/>
      <c r="D21" s="142"/>
      <c r="E21" s="140"/>
      <c r="F21" s="51" t="s">
        <v>235</v>
      </c>
      <c r="G21" s="51" t="s">
        <v>209</v>
      </c>
      <c r="H21" s="51">
        <v>78</v>
      </c>
      <c r="I21" s="51">
        <v>71</v>
      </c>
      <c r="J21" s="51">
        <v>213.66</v>
      </c>
      <c r="K21" s="51">
        <v>53.81</v>
      </c>
      <c r="L21" s="51">
        <v>78</v>
      </c>
      <c r="M21" s="51">
        <v>75</v>
      </c>
      <c r="N21" s="51">
        <v>199.47</v>
      </c>
      <c r="O21" s="51">
        <v>51.89</v>
      </c>
      <c r="P21" s="141"/>
      <c r="Q21" s="140"/>
    </row>
    <row r="22" spans="1:17" s="19" customFormat="1" ht="15" customHeight="1" x14ac:dyDescent="0.3">
      <c r="A22" s="116"/>
      <c r="B22" s="116"/>
      <c r="C22" s="143"/>
      <c r="D22" s="142"/>
      <c r="E22" s="140" t="s">
        <v>208</v>
      </c>
      <c r="F22" s="51" t="s">
        <v>199</v>
      </c>
      <c r="G22" s="51" t="s">
        <v>209</v>
      </c>
      <c r="H22" s="51">
        <v>78</v>
      </c>
      <c r="I22" s="51">
        <v>76</v>
      </c>
      <c r="J22" s="51">
        <v>280.33</v>
      </c>
      <c r="K22" s="51">
        <v>130.13999999999999</v>
      </c>
      <c r="L22" s="51">
        <v>78</v>
      </c>
      <c r="M22" s="51">
        <v>76</v>
      </c>
      <c r="N22" s="51">
        <v>287.76</v>
      </c>
      <c r="O22" s="51">
        <v>117.61</v>
      </c>
      <c r="P22" s="141">
        <v>4.1000000000000003E-3</v>
      </c>
      <c r="Q22" s="140" t="s">
        <v>227</v>
      </c>
    </row>
    <row r="23" spans="1:17" s="19" customFormat="1" ht="15" customHeight="1" x14ac:dyDescent="0.3">
      <c r="A23" s="116"/>
      <c r="B23" s="116"/>
      <c r="C23" s="143"/>
      <c r="D23" s="142"/>
      <c r="E23" s="140"/>
      <c r="F23" s="51" t="s">
        <v>235</v>
      </c>
      <c r="G23" s="51" t="s">
        <v>209</v>
      </c>
      <c r="H23" s="51">
        <v>78</v>
      </c>
      <c r="I23" s="51">
        <v>75</v>
      </c>
      <c r="J23" s="51">
        <v>317.70999999999998</v>
      </c>
      <c r="K23" s="51">
        <v>143.11000000000001</v>
      </c>
      <c r="L23" s="51">
        <v>78</v>
      </c>
      <c r="M23" s="51">
        <v>75</v>
      </c>
      <c r="N23" s="51">
        <v>302.91000000000003</v>
      </c>
      <c r="O23" s="51">
        <v>117.91</v>
      </c>
      <c r="P23" s="141"/>
      <c r="Q23" s="140"/>
    </row>
    <row r="24" spans="1:17" s="19" customFormat="1" ht="15" customHeight="1" x14ac:dyDescent="0.3">
      <c r="A24" s="116"/>
      <c r="B24" s="116"/>
      <c r="C24" s="143" t="s">
        <v>213</v>
      </c>
      <c r="D24" s="142" t="s">
        <v>283</v>
      </c>
      <c r="E24" s="116" t="s">
        <v>229</v>
      </c>
      <c r="F24" s="51" t="s">
        <v>199</v>
      </c>
      <c r="G24" s="51" t="s">
        <v>209</v>
      </c>
      <c r="H24" s="51">
        <v>78</v>
      </c>
      <c r="I24" s="51">
        <v>72</v>
      </c>
      <c r="J24" s="51">
        <v>17.170000000000002</v>
      </c>
      <c r="K24" s="51">
        <v>8.6</v>
      </c>
      <c r="L24" s="51">
        <v>78</v>
      </c>
      <c r="M24" s="51">
        <v>76</v>
      </c>
      <c r="N24" s="51">
        <v>13.53</v>
      </c>
      <c r="O24" s="51">
        <v>9.26</v>
      </c>
      <c r="P24" s="143">
        <v>0.77</v>
      </c>
      <c r="Q24" s="140" t="s">
        <v>227</v>
      </c>
    </row>
    <row r="25" spans="1:17" s="19" customFormat="1" ht="15" customHeight="1" x14ac:dyDescent="0.3">
      <c r="A25" s="116"/>
      <c r="B25" s="116"/>
      <c r="C25" s="143"/>
      <c r="D25" s="142"/>
      <c r="E25" s="116"/>
      <c r="F25" s="51" t="s">
        <v>235</v>
      </c>
      <c r="G25" s="51" t="s">
        <v>209</v>
      </c>
      <c r="H25" s="51">
        <v>78</v>
      </c>
      <c r="I25" s="51">
        <v>72</v>
      </c>
      <c r="J25" s="51">
        <v>19.89</v>
      </c>
      <c r="K25" s="51">
        <v>8.84</v>
      </c>
      <c r="L25" s="51">
        <v>78</v>
      </c>
      <c r="M25" s="51">
        <v>76</v>
      </c>
      <c r="N25" s="51">
        <v>16.43</v>
      </c>
      <c r="O25" s="51">
        <v>11.29</v>
      </c>
      <c r="P25" s="143"/>
      <c r="Q25" s="140"/>
    </row>
    <row r="26" spans="1:17" s="19" customFormat="1" ht="15" customHeight="1" x14ac:dyDescent="0.3">
      <c r="A26" s="116"/>
      <c r="B26" s="116"/>
      <c r="C26" s="143" t="s">
        <v>285</v>
      </c>
      <c r="D26" s="142" t="s">
        <v>284</v>
      </c>
      <c r="E26" s="140" t="s">
        <v>277</v>
      </c>
      <c r="F26" s="51" t="s">
        <v>199</v>
      </c>
      <c r="G26" s="51" t="s">
        <v>214</v>
      </c>
      <c r="H26" s="51">
        <v>78</v>
      </c>
      <c r="I26" s="51">
        <v>65</v>
      </c>
      <c r="J26" s="51">
        <v>73.34</v>
      </c>
      <c r="K26" s="51">
        <v>39.53</v>
      </c>
      <c r="L26" s="51">
        <v>78</v>
      </c>
      <c r="M26" s="51">
        <v>70</v>
      </c>
      <c r="N26" s="51">
        <v>76.540000000000006</v>
      </c>
      <c r="O26" s="51">
        <v>35.200000000000003</v>
      </c>
      <c r="P26" s="143">
        <v>0.86</v>
      </c>
      <c r="Q26" s="140" t="s">
        <v>227</v>
      </c>
    </row>
    <row r="27" spans="1:17" s="19" customFormat="1" ht="15" customHeight="1" x14ac:dyDescent="0.3">
      <c r="A27" s="116"/>
      <c r="B27" s="116"/>
      <c r="C27" s="143"/>
      <c r="D27" s="142"/>
      <c r="E27" s="140"/>
      <c r="F27" s="51" t="s">
        <v>235</v>
      </c>
      <c r="G27" s="51" t="s">
        <v>214</v>
      </c>
      <c r="H27" s="51">
        <v>78</v>
      </c>
      <c r="I27" s="51">
        <v>65</v>
      </c>
      <c r="J27" s="51">
        <v>61.45</v>
      </c>
      <c r="K27" s="51">
        <v>26.61</v>
      </c>
      <c r="L27" s="51">
        <v>78</v>
      </c>
      <c r="M27" s="51">
        <v>70</v>
      </c>
      <c r="N27" s="51">
        <v>63.77</v>
      </c>
      <c r="O27" s="51">
        <v>25.58</v>
      </c>
      <c r="P27" s="143"/>
      <c r="Q27" s="140"/>
    </row>
    <row r="28" spans="1:17" s="19" customFormat="1" ht="15" customHeight="1" x14ac:dyDescent="0.3">
      <c r="A28" s="116"/>
      <c r="B28" s="116"/>
      <c r="C28" s="143"/>
      <c r="D28" s="142"/>
      <c r="E28" s="140" t="s">
        <v>278</v>
      </c>
      <c r="F28" s="51" t="s">
        <v>199</v>
      </c>
      <c r="G28" s="51" t="s">
        <v>214</v>
      </c>
      <c r="H28" s="51">
        <v>78</v>
      </c>
      <c r="I28" s="51">
        <v>34</v>
      </c>
      <c r="J28" s="51">
        <v>176.03</v>
      </c>
      <c r="K28" s="51">
        <v>56.63</v>
      </c>
      <c r="L28" s="51">
        <v>78</v>
      </c>
      <c r="M28" s="51">
        <v>30</v>
      </c>
      <c r="N28" s="51">
        <v>175.43</v>
      </c>
      <c r="O28" s="51">
        <v>54</v>
      </c>
      <c r="P28" s="143">
        <v>0.36</v>
      </c>
      <c r="Q28" s="140" t="s">
        <v>227</v>
      </c>
    </row>
    <row r="29" spans="1:17" s="19" customFormat="1" ht="15" customHeight="1" x14ac:dyDescent="0.3">
      <c r="A29" s="116"/>
      <c r="B29" s="116"/>
      <c r="C29" s="143"/>
      <c r="D29" s="142"/>
      <c r="E29" s="140"/>
      <c r="F29" s="51" t="s">
        <v>235</v>
      </c>
      <c r="G29" s="51" t="s">
        <v>214</v>
      </c>
      <c r="H29" s="51">
        <v>78</v>
      </c>
      <c r="I29" s="51">
        <v>34</v>
      </c>
      <c r="J29" s="51">
        <v>162.74</v>
      </c>
      <c r="K29" s="51">
        <v>56.33</v>
      </c>
      <c r="L29" s="51">
        <v>78</v>
      </c>
      <c r="M29" s="51">
        <v>30</v>
      </c>
      <c r="N29" s="51">
        <v>153.03</v>
      </c>
      <c r="O29" s="51">
        <v>55.16</v>
      </c>
      <c r="P29" s="143"/>
      <c r="Q29" s="140"/>
    </row>
    <row r="30" spans="1:17" s="19" customFormat="1" ht="15" customHeight="1" x14ac:dyDescent="0.3">
      <c r="A30" s="116"/>
      <c r="B30" s="116"/>
      <c r="C30" s="143" t="s">
        <v>282</v>
      </c>
      <c r="D30" s="142" t="s">
        <v>279</v>
      </c>
      <c r="E30" s="140" t="s">
        <v>280</v>
      </c>
      <c r="F30" s="51" t="s">
        <v>199</v>
      </c>
      <c r="G30" s="51" t="s">
        <v>209</v>
      </c>
      <c r="H30" s="51">
        <v>78</v>
      </c>
      <c r="I30" s="51">
        <v>78</v>
      </c>
      <c r="J30" s="51">
        <v>28.79</v>
      </c>
      <c r="K30" s="51">
        <v>10.9</v>
      </c>
      <c r="L30" s="51">
        <v>78</v>
      </c>
      <c r="M30" s="51">
        <v>78</v>
      </c>
      <c r="N30" s="51">
        <v>29.63</v>
      </c>
      <c r="O30" s="51">
        <v>10.94</v>
      </c>
      <c r="P30" s="143">
        <v>4.0000000000000002E-4</v>
      </c>
      <c r="Q30" s="140" t="s">
        <v>227</v>
      </c>
    </row>
    <row r="31" spans="1:17" s="19" customFormat="1" ht="15" customHeight="1" x14ac:dyDescent="0.3">
      <c r="A31" s="116"/>
      <c r="B31" s="116"/>
      <c r="C31" s="143"/>
      <c r="D31" s="142"/>
      <c r="E31" s="140"/>
      <c r="F31" s="51" t="s">
        <v>235</v>
      </c>
      <c r="G31" s="51" t="s">
        <v>209</v>
      </c>
      <c r="H31" s="51">
        <v>78</v>
      </c>
      <c r="I31" s="51">
        <v>78</v>
      </c>
      <c r="J31" s="51">
        <v>31.39</v>
      </c>
      <c r="K31" s="51">
        <v>11.27</v>
      </c>
      <c r="L31" s="51">
        <v>78</v>
      </c>
      <c r="M31" s="51">
        <v>78</v>
      </c>
      <c r="N31" s="51">
        <v>29.6</v>
      </c>
      <c r="O31" s="51">
        <v>11.11</v>
      </c>
      <c r="P31" s="143"/>
      <c r="Q31" s="140"/>
    </row>
    <row r="32" spans="1:17" s="19" customFormat="1" ht="15" customHeight="1" x14ac:dyDescent="0.3">
      <c r="A32" s="116"/>
      <c r="B32" s="116"/>
      <c r="C32" s="143"/>
      <c r="D32" s="142"/>
      <c r="E32" s="140" t="s">
        <v>281</v>
      </c>
      <c r="F32" s="51" t="s">
        <v>199</v>
      </c>
      <c r="G32" s="51" t="s">
        <v>209</v>
      </c>
      <c r="H32" s="51">
        <v>78</v>
      </c>
      <c r="I32" s="51">
        <v>77</v>
      </c>
      <c r="J32" s="51">
        <v>37.46</v>
      </c>
      <c r="K32" s="51">
        <v>8.25</v>
      </c>
      <c r="L32" s="51">
        <v>78</v>
      </c>
      <c r="M32" s="51">
        <v>78</v>
      </c>
      <c r="N32" s="51">
        <v>37.61</v>
      </c>
      <c r="O32" s="51">
        <v>6.85</v>
      </c>
      <c r="P32" s="143">
        <v>0.28999999999999998</v>
      </c>
      <c r="Q32" s="140" t="s">
        <v>227</v>
      </c>
    </row>
    <row r="33" spans="1:17" s="19" customFormat="1" ht="15" customHeight="1" x14ac:dyDescent="0.3">
      <c r="A33" s="116"/>
      <c r="B33" s="116"/>
      <c r="C33" s="143"/>
      <c r="D33" s="142"/>
      <c r="E33" s="140"/>
      <c r="F33" s="51" t="s">
        <v>235</v>
      </c>
      <c r="G33" s="51" t="s">
        <v>209</v>
      </c>
      <c r="H33" s="51">
        <v>78</v>
      </c>
      <c r="I33" s="51">
        <v>77</v>
      </c>
      <c r="J33" s="51">
        <v>38.159999999999997</v>
      </c>
      <c r="K33" s="51">
        <v>7.58</v>
      </c>
      <c r="L33" s="51">
        <v>78</v>
      </c>
      <c r="M33" s="51">
        <v>78</v>
      </c>
      <c r="N33" s="51">
        <v>37.67</v>
      </c>
      <c r="O33" s="51">
        <v>7.35</v>
      </c>
      <c r="P33" s="143"/>
      <c r="Q33" s="140"/>
    </row>
    <row r="34" spans="1:17" s="19" customFormat="1" ht="15" customHeight="1" x14ac:dyDescent="0.3">
      <c r="A34" s="116">
        <v>611</v>
      </c>
      <c r="B34" s="116" t="s">
        <v>210</v>
      </c>
      <c r="C34" s="143" t="s">
        <v>302</v>
      </c>
      <c r="D34" s="142" t="s">
        <v>301</v>
      </c>
      <c r="E34" s="116" t="s">
        <v>229</v>
      </c>
      <c r="F34" s="51" t="s">
        <v>199</v>
      </c>
      <c r="G34" s="51" t="s">
        <v>209</v>
      </c>
      <c r="H34" s="45">
        <v>14</v>
      </c>
      <c r="I34" s="51">
        <v>14</v>
      </c>
      <c r="J34" s="51">
        <v>19</v>
      </c>
      <c r="K34" s="51">
        <v>15</v>
      </c>
      <c r="L34" s="51">
        <v>10</v>
      </c>
      <c r="M34" s="51">
        <v>10</v>
      </c>
      <c r="N34" s="51">
        <v>12</v>
      </c>
      <c r="O34" s="51">
        <v>9</v>
      </c>
      <c r="P34" s="51">
        <v>0.20399999999999999</v>
      </c>
      <c r="Q34" s="45"/>
    </row>
    <row r="35" spans="1:17" s="19" customFormat="1" ht="15" customHeight="1" x14ac:dyDescent="0.3">
      <c r="A35" s="116"/>
      <c r="B35" s="116"/>
      <c r="C35" s="143"/>
      <c r="D35" s="142"/>
      <c r="E35" s="116"/>
      <c r="F35" s="51" t="s">
        <v>233</v>
      </c>
      <c r="G35" s="51" t="s">
        <v>209</v>
      </c>
      <c r="H35" s="45">
        <v>14</v>
      </c>
      <c r="I35" s="51">
        <v>14</v>
      </c>
      <c r="J35" s="51">
        <v>21</v>
      </c>
      <c r="K35" s="51">
        <v>14</v>
      </c>
      <c r="L35" s="51">
        <v>10</v>
      </c>
      <c r="M35" s="51">
        <v>10</v>
      </c>
      <c r="N35" s="51">
        <v>12</v>
      </c>
      <c r="O35" s="51">
        <v>7</v>
      </c>
      <c r="P35" s="51">
        <v>5.800000000000001E-2</v>
      </c>
      <c r="Q35" s="45"/>
    </row>
    <row r="36" spans="1:17" s="19" customFormat="1" ht="15" customHeight="1" x14ac:dyDescent="0.3">
      <c r="A36" s="116"/>
      <c r="B36" s="116"/>
      <c r="C36" s="143"/>
      <c r="D36" s="142"/>
      <c r="E36" s="116"/>
      <c r="F36" s="51" t="s">
        <v>215</v>
      </c>
      <c r="G36" s="51" t="s">
        <v>209</v>
      </c>
      <c r="H36" s="45">
        <v>14</v>
      </c>
      <c r="I36" s="51">
        <v>12</v>
      </c>
      <c r="J36" s="51">
        <v>19</v>
      </c>
      <c r="K36" s="51">
        <v>12</v>
      </c>
      <c r="L36" s="51">
        <v>10</v>
      </c>
      <c r="M36" s="51">
        <v>10</v>
      </c>
      <c r="N36" s="51">
        <v>13</v>
      </c>
      <c r="O36" s="51">
        <v>9</v>
      </c>
      <c r="P36" s="51">
        <v>0.189</v>
      </c>
      <c r="Q36" s="45"/>
    </row>
    <row r="37" spans="1:17" s="19" customFormat="1" ht="15" customHeight="1" x14ac:dyDescent="0.3">
      <c r="A37" s="116"/>
      <c r="B37" s="116"/>
      <c r="C37" s="143" t="s">
        <v>274</v>
      </c>
      <c r="D37" s="142" t="s">
        <v>303</v>
      </c>
      <c r="E37" s="140" t="s">
        <v>338</v>
      </c>
      <c r="F37" s="51" t="s">
        <v>199</v>
      </c>
      <c r="G37" s="51" t="s">
        <v>209</v>
      </c>
      <c r="H37" s="45">
        <v>14</v>
      </c>
      <c r="I37" s="51">
        <v>14</v>
      </c>
      <c r="J37" s="51">
        <v>8</v>
      </c>
      <c r="K37" s="51">
        <v>3</v>
      </c>
      <c r="L37" s="51">
        <v>10</v>
      </c>
      <c r="M37" s="51">
        <v>10</v>
      </c>
      <c r="N37" s="51">
        <v>8</v>
      </c>
      <c r="O37" s="51">
        <v>3</v>
      </c>
      <c r="P37" s="51">
        <v>0.75800000000000001</v>
      </c>
      <c r="Q37" s="45"/>
    </row>
    <row r="38" spans="1:17" s="19" customFormat="1" ht="15" customHeight="1" x14ac:dyDescent="0.3">
      <c r="A38" s="116"/>
      <c r="B38" s="116"/>
      <c r="C38" s="143"/>
      <c r="D38" s="142"/>
      <c r="E38" s="140"/>
      <c r="F38" s="51" t="s">
        <v>233</v>
      </c>
      <c r="G38" s="51" t="s">
        <v>209</v>
      </c>
      <c r="H38" s="45">
        <v>14</v>
      </c>
      <c r="I38" s="51">
        <v>14</v>
      </c>
      <c r="J38" s="51">
        <v>8</v>
      </c>
      <c r="K38" s="51">
        <v>4</v>
      </c>
      <c r="L38" s="51">
        <v>10</v>
      </c>
      <c r="M38" s="51">
        <v>10</v>
      </c>
      <c r="N38" s="51">
        <v>8</v>
      </c>
      <c r="O38" s="51">
        <v>2</v>
      </c>
      <c r="P38" s="53">
        <v>0.96</v>
      </c>
      <c r="Q38" s="45"/>
    </row>
    <row r="39" spans="1:17" s="19" customFormat="1" ht="15" customHeight="1" x14ac:dyDescent="0.3">
      <c r="A39" s="116"/>
      <c r="B39" s="116"/>
      <c r="C39" s="143"/>
      <c r="D39" s="142"/>
      <c r="E39" s="140"/>
      <c r="F39" s="51" t="s">
        <v>215</v>
      </c>
      <c r="G39" s="51" t="s">
        <v>209</v>
      </c>
      <c r="H39" s="45">
        <v>14</v>
      </c>
      <c r="I39" s="51">
        <v>12</v>
      </c>
      <c r="J39" s="51">
        <v>9</v>
      </c>
      <c r="K39" s="51">
        <v>2</v>
      </c>
      <c r="L39" s="51">
        <v>10</v>
      </c>
      <c r="M39" s="51">
        <v>10</v>
      </c>
      <c r="N39" s="51">
        <v>9</v>
      </c>
      <c r="O39" s="51">
        <v>2</v>
      </c>
      <c r="P39" s="51">
        <v>0.64500000000000002</v>
      </c>
      <c r="Q39" s="45"/>
    </row>
    <row r="40" spans="1:17" s="19" customFormat="1" ht="15" customHeight="1" x14ac:dyDescent="0.3">
      <c r="A40" s="116"/>
      <c r="B40" s="116"/>
      <c r="C40" s="143" t="s">
        <v>298</v>
      </c>
      <c r="D40" s="142" t="s">
        <v>339</v>
      </c>
      <c r="E40" s="116" t="s">
        <v>229</v>
      </c>
      <c r="F40" s="51" t="s">
        <v>199</v>
      </c>
      <c r="G40" s="51" t="s">
        <v>209</v>
      </c>
      <c r="H40" s="45">
        <v>14</v>
      </c>
      <c r="I40" s="51">
        <v>14</v>
      </c>
      <c r="J40" s="51">
        <v>9</v>
      </c>
      <c r="K40" s="51">
        <v>10</v>
      </c>
      <c r="L40" s="51">
        <v>10</v>
      </c>
      <c r="M40" s="51">
        <v>10</v>
      </c>
      <c r="N40" s="51">
        <v>5</v>
      </c>
      <c r="O40" s="51">
        <v>3</v>
      </c>
      <c r="P40" s="51">
        <v>0.14799999999999999</v>
      </c>
      <c r="Q40" s="45"/>
    </row>
    <row r="41" spans="1:17" s="19" customFormat="1" ht="15" customHeight="1" x14ac:dyDescent="0.3">
      <c r="A41" s="116"/>
      <c r="B41" s="116"/>
      <c r="C41" s="143"/>
      <c r="D41" s="142"/>
      <c r="E41" s="116"/>
      <c r="F41" s="51" t="s">
        <v>233</v>
      </c>
      <c r="G41" s="51" t="s">
        <v>209</v>
      </c>
      <c r="H41" s="45">
        <v>14</v>
      </c>
      <c r="I41" s="51">
        <v>14</v>
      </c>
      <c r="J41" s="51">
        <v>8</v>
      </c>
      <c r="K41" s="51">
        <v>7</v>
      </c>
      <c r="L41" s="51">
        <v>10</v>
      </c>
      <c r="M41" s="51">
        <v>10</v>
      </c>
      <c r="N41" s="51">
        <v>5</v>
      </c>
      <c r="O41" s="51">
        <v>3</v>
      </c>
      <c r="P41" s="51">
        <v>0.18099999999999999</v>
      </c>
      <c r="Q41" s="45"/>
    </row>
    <row r="42" spans="1:17" s="19" customFormat="1" ht="15" customHeight="1" x14ac:dyDescent="0.3">
      <c r="A42" s="116"/>
      <c r="B42" s="116"/>
      <c r="C42" s="143"/>
      <c r="D42" s="142"/>
      <c r="E42" s="116"/>
      <c r="F42" s="51" t="s">
        <v>215</v>
      </c>
      <c r="G42" s="51" t="s">
        <v>209</v>
      </c>
      <c r="H42" s="45">
        <v>14</v>
      </c>
      <c r="I42" s="51">
        <v>12</v>
      </c>
      <c r="J42" s="51">
        <v>10</v>
      </c>
      <c r="K42" s="51">
        <v>8</v>
      </c>
      <c r="L42" s="51">
        <v>10</v>
      </c>
      <c r="M42" s="51">
        <v>10</v>
      </c>
      <c r="N42" s="51">
        <v>5</v>
      </c>
      <c r="O42" s="51">
        <v>4</v>
      </c>
      <c r="P42" s="51">
        <v>0.113</v>
      </c>
      <c r="Q42" s="45"/>
    </row>
    <row r="43" spans="1:17" s="19" customFormat="1" ht="15" customHeight="1" x14ac:dyDescent="0.3">
      <c r="A43" s="116"/>
      <c r="B43" s="116"/>
      <c r="C43" s="143" t="s">
        <v>299</v>
      </c>
      <c r="D43" s="142" t="s">
        <v>306</v>
      </c>
      <c r="E43" s="140" t="s">
        <v>229</v>
      </c>
      <c r="F43" s="51" t="s">
        <v>199</v>
      </c>
      <c r="G43" s="51" t="s">
        <v>209</v>
      </c>
      <c r="H43" s="45">
        <v>14</v>
      </c>
      <c r="I43" s="51">
        <v>14</v>
      </c>
      <c r="J43" s="51">
        <v>90</v>
      </c>
      <c r="K43" s="51">
        <v>16</v>
      </c>
      <c r="L43" s="51">
        <v>10</v>
      </c>
      <c r="M43" s="51">
        <v>10</v>
      </c>
      <c r="N43" s="51">
        <v>90</v>
      </c>
      <c r="O43" s="51">
        <v>9</v>
      </c>
      <c r="P43" s="51">
        <v>0.92500000000000004</v>
      </c>
      <c r="Q43" s="45"/>
    </row>
    <row r="44" spans="1:17" s="19" customFormat="1" ht="15" customHeight="1" x14ac:dyDescent="0.3">
      <c r="A44" s="116"/>
      <c r="B44" s="116"/>
      <c r="C44" s="143"/>
      <c r="D44" s="142"/>
      <c r="E44" s="140"/>
      <c r="F44" s="51" t="s">
        <v>233</v>
      </c>
      <c r="G44" s="51" t="s">
        <v>209</v>
      </c>
      <c r="H44" s="45">
        <v>14</v>
      </c>
      <c r="I44" s="51">
        <v>14</v>
      </c>
      <c r="J44" s="51">
        <v>94</v>
      </c>
      <c r="K44" s="51">
        <v>12</v>
      </c>
      <c r="L44" s="51">
        <v>10</v>
      </c>
      <c r="M44" s="51">
        <v>10</v>
      </c>
      <c r="N44" s="51">
        <v>90</v>
      </c>
      <c r="O44" s="51">
        <v>10</v>
      </c>
      <c r="P44" s="51">
        <v>0.36</v>
      </c>
      <c r="Q44" s="45"/>
    </row>
    <row r="45" spans="1:17" s="19" customFormat="1" ht="15" customHeight="1" x14ac:dyDescent="0.3">
      <c r="A45" s="116"/>
      <c r="B45" s="116"/>
      <c r="C45" s="143"/>
      <c r="D45" s="142"/>
      <c r="E45" s="140"/>
      <c r="F45" s="51" t="s">
        <v>215</v>
      </c>
      <c r="G45" s="51" t="s">
        <v>209</v>
      </c>
      <c r="H45" s="45">
        <v>14</v>
      </c>
      <c r="I45" s="51">
        <v>12</v>
      </c>
      <c r="J45" s="51">
        <v>96</v>
      </c>
      <c r="K45" s="51">
        <v>12</v>
      </c>
      <c r="L45" s="51">
        <v>10</v>
      </c>
      <c r="M45" s="51">
        <v>10</v>
      </c>
      <c r="N45" s="51">
        <v>90</v>
      </c>
      <c r="O45" s="51">
        <v>8</v>
      </c>
      <c r="P45" s="51">
        <v>0.20899999999999999</v>
      </c>
      <c r="Q45" s="45"/>
    </row>
    <row r="46" spans="1:17" s="19" customFormat="1" ht="15" customHeight="1" x14ac:dyDescent="0.3">
      <c r="A46" s="116"/>
      <c r="B46" s="116"/>
      <c r="C46" s="143" t="s">
        <v>300</v>
      </c>
      <c r="D46" s="142" t="s">
        <v>307</v>
      </c>
      <c r="E46" s="140" t="s">
        <v>229</v>
      </c>
      <c r="F46" s="51" t="s">
        <v>199</v>
      </c>
      <c r="G46" s="51" t="s">
        <v>209</v>
      </c>
      <c r="H46" s="45">
        <v>14</v>
      </c>
      <c r="I46" s="51">
        <v>14</v>
      </c>
      <c r="J46" s="51">
        <v>32</v>
      </c>
      <c r="K46" s="51">
        <v>21</v>
      </c>
      <c r="L46" s="51">
        <v>10</v>
      </c>
      <c r="M46" s="51">
        <v>10</v>
      </c>
      <c r="N46" s="51">
        <v>31</v>
      </c>
      <c r="O46" s="51">
        <v>20</v>
      </c>
      <c r="P46" s="51">
        <v>0.91400000000000003</v>
      </c>
      <c r="Q46" s="45"/>
    </row>
    <row r="47" spans="1:17" s="19" customFormat="1" ht="15" customHeight="1" x14ac:dyDescent="0.3">
      <c r="A47" s="116"/>
      <c r="B47" s="116"/>
      <c r="C47" s="143"/>
      <c r="D47" s="142"/>
      <c r="E47" s="140"/>
      <c r="F47" s="51" t="s">
        <v>233</v>
      </c>
      <c r="G47" s="51" t="s">
        <v>209</v>
      </c>
      <c r="H47" s="45">
        <v>14</v>
      </c>
      <c r="I47" s="51">
        <v>14</v>
      </c>
      <c r="J47" s="51">
        <v>34</v>
      </c>
      <c r="K47" s="51">
        <v>20</v>
      </c>
      <c r="L47" s="51">
        <v>10</v>
      </c>
      <c r="M47" s="51">
        <v>10</v>
      </c>
      <c r="N47" s="51">
        <v>33</v>
      </c>
      <c r="O47" s="51">
        <v>21</v>
      </c>
      <c r="P47" s="51">
        <v>0.91500000000000004</v>
      </c>
      <c r="Q47" s="45"/>
    </row>
    <row r="48" spans="1:17" s="19" customFormat="1" ht="15" customHeight="1" x14ac:dyDescent="0.3">
      <c r="A48" s="116"/>
      <c r="B48" s="116"/>
      <c r="C48" s="143"/>
      <c r="D48" s="142"/>
      <c r="E48" s="140"/>
      <c r="F48" s="51" t="s">
        <v>215</v>
      </c>
      <c r="G48" s="51" t="s">
        <v>209</v>
      </c>
      <c r="H48" s="45">
        <v>14</v>
      </c>
      <c r="I48" s="51">
        <v>12</v>
      </c>
      <c r="J48" s="51">
        <v>37</v>
      </c>
      <c r="K48" s="51">
        <v>21</v>
      </c>
      <c r="L48" s="51">
        <v>10</v>
      </c>
      <c r="M48" s="51">
        <v>10</v>
      </c>
      <c r="N48" s="51">
        <v>35</v>
      </c>
      <c r="O48" s="51">
        <v>19</v>
      </c>
      <c r="P48" s="51">
        <v>0.86699999999999999</v>
      </c>
      <c r="Q48" s="45"/>
    </row>
    <row r="49" spans="1:17" s="19" customFormat="1" ht="15" customHeight="1" x14ac:dyDescent="0.3">
      <c r="A49" s="116"/>
      <c r="B49" s="116"/>
      <c r="C49" s="143" t="s">
        <v>305</v>
      </c>
      <c r="D49" s="142" t="s">
        <v>304</v>
      </c>
      <c r="E49" s="140" t="s">
        <v>229</v>
      </c>
      <c r="F49" s="51" t="s">
        <v>199</v>
      </c>
      <c r="G49" s="51" t="s">
        <v>202</v>
      </c>
      <c r="H49" s="45">
        <v>14</v>
      </c>
      <c r="I49" s="51">
        <v>14</v>
      </c>
      <c r="J49" s="51">
        <v>26</v>
      </c>
      <c r="K49" s="51">
        <v>9</v>
      </c>
      <c r="L49" s="51">
        <v>10</v>
      </c>
      <c r="M49" s="51">
        <v>10</v>
      </c>
      <c r="N49" s="51">
        <v>22</v>
      </c>
      <c r="O49" s="51">
        <v>9</v>
      </c>
      <c r="P49" s="51">
        <v>0.34699999999999998</v>
      </c>
      <c r="Q49" s="45"/>
    </row>
    <row r="50" spans="1:17" s="19" customFormat="1" ht="15" customHeight="1" x14ac:dyDescent="0.3">
      <c r="A50" s="116"/>
      <c r="B50" s="116"/>
      <c r="C50" s="143"/>
      <c r="D50" s="142"/>
      <c r="E50" s="140"/>
      <c r="F50" s="51" t="s">
        <v>215</v>
      </c>
      <c r="G50" s="51" t="s">
        <v>202</v>
      </c>
      <c r="H50" s="45">
        <v>14</v>
      </c>
      <c r="I50" s="51">
        <v>14</v>
      </c>
      <c r="J50" s="51">
        <v>31</v>
      </c>
      <c r="K50" s="51">
        <v>7</v>
      </c>
      <c r="L50" s="51">
        <v>10</v>
      </c>
      <c r="M50" s="51">
        <v>10</v>
      </c>
      <c r="N50" s="51">
        <v>23</v>
      </c>
      <c r="O50" s="51">
        <v>7</v>
      </c>
      <c r="P50" s="51">
        <v>1.9E-2</v>
      </c>
      <c r="Q50" s="45"/>
    </row>
    <row r="51" spans="1:17" s="19" customFormat="1" ht="15" customHeight="1" x14ac:dyDescent="0.3">
      <c r="A51" s="141">
        <v>741</v>
      </c>
      <c r="B51" s="136" t="s">
        <v>216</v>
      </c>
      <c r="C51" s="141" t="s">
        <v>296</v>
      </c>
      <c r="D51" s="135" t="s">
        <v>297</v>
      </c>
      <c r="E51" s="140" t="s">
        <v>286</v>
      </c>
      <c r="F51" s="51" t="s">
        <v>232</v>
      </c>
      <c r="G51" s="54" t="s">
        <v>209</v>
      </c>
      <c r="H51" s="54">
        <v>6</v>
      </c>
      <c r="I51" s="54">
        <v>6</v>
      </c>
      <c r="J51" s="54">
        <v>3.7</v>
      </c>
      <c r="K51" s="55">
        <v>1</v>
      </c>
      <c r="L51" s="54">
        <v>6</v>
      </c>
      <c r="M51" s="56">
        <v>6</v>
      </c>
      <c r="N51" s="55">
        <v>3</v>
      </c>
      <c r="O51" s="56">
        <v>1.3</v>
      </c>
      <c r="P51" s="56">
        <v>0.24</v>
      </c>
      <c r="Q51" s="45"/>
    </row>
    <row r="52" spans="1:17" s="19" customFormat="1" ht="15" customHeight="1" x14ac:dyDescent="0.3">
      <c r="A52" s="141"/>
      <c r="B52" s="136"/>
      <c r="C52" s="141"/>
      <c r="D52" s="135"/>
      <c r="E52" s="140"/>
      <c r="F52" s="51" t="s">
        <v>233</v>
      </c>
      <c r="G52" s="54" t="s">
        <v>209</v>
      </c>
      <c r="H52" s="54">
        <v>6</v>
      </c>
      <c r="I52" s="54">
        <v>6</v>
      </c>
      <c r="J52" s="54">
        <v>4.2</v>
      </c>
      <c r="K52" s="56">
        <v>1.2</v>
      </c>
      <c r="L52" s="54">
        <v>6</v>
      </c>
      <c r="M52" s="56">
        <v>6</v>
      </c>
      <c r="N52" s="56">
        <v>3.8</v>
      </c>
      <c r="O52" s="56">
        <v>0.4</v>
      </c>
      <c r="P52" s="56">
        <v>0.06</v>
      </c>
      <c r="Q52" s="45"/>
    </row>
    <row r="53" spans="1:17" s="19" customFormat="1" ht="15" customHeight="1" x14ac:dyDescent="0.3">
      <c r="A53" s="141"/>
      <c r="B53" s="136"/>
      <c r="C53" s="141"/>
      <c r="D53" s="135"/>
      <c r="E53" s="140"/>
      <c r="F53" s="51" t="s">
        <v>217</v>
      </c>
      <c r="G53" s="54" t="s">
        <v>209</v>
      </c>
      <c r="H53" s="54">
        <v>6</v>
      </c>
      <c r="I53" s="54">
        <v>6</v>
      </c>
      <c r="J53" s="54">
        <v>4.4000000000000004</v>
      </c>
      <c r="K53" s="56">
        <v>0.4</v>
      </c>
      <c r="L53" s="54">
        <v>6</v>
      </c>
      <c r="M53" s="56">
        <v>6</v>
      </c>
      <c r="N53" s="56">
        <v>3.8</v>
      </c>
      <c r="O53" s="56">
        <v>0.6</v>
      </c>
      <c r="P53" s="56">
        <v>0.24</v>
      </c>
      <c r="Q53" s="45"/>
    </row>
    <row r="54" spans="1:17" s="19" customFormat="1" ht="15" customHeight="1" x14ac:dyDescent="0.3">
      <c r="A54" s="141"/>
      <c r="B54" s="136"/>
      <c r="C54" s="141"/>
      <c r="D54" s="135"/>
      <c r="E54" s="140" t="s">
        <v>287</v>
      </c>
      <c r="F54" s="51" t="s">
        <v>232</v>
      </c>
      <c r="G54" s="54" t="s">
        <v>209</v>
      </c>
      <c r="H54" s="54">
        <v>6</v>
      </c>
      <c r="I54" s="54">
        <v>6</v>
      </c>
      <c r="J54" s="54">
        <v>128</v>
      </c>
      <c r="K54" s="56">
        <v>10.6</v>
      </c>
      <c r="L54" s="54">
        <v>6</v>
      </c>
      <c r="M54" s="56">
        <v>6</v>
      </c>
      <c r="N54" s="56">
        <v>94.5</v>
      </c>
      <c r="O54" s="56">
        <v>53.7</v>
      </c>
      <c r="P54" s="56">
        <v>0.48</v>
      </c>
      <c r="Q54" s="45"/>
    </row>
    <row r="55" spans="1:17" s="19" customFormat="1" ht="15" customHeight="1" x14ac:dyDescent="0.3">
      <c r="A55" s="141"/>
      <c r="B55" s="136"/>
      <c r="C55" s="141"/>
      <c r="D55" s="135"/>
      <c r="E55" s="140"/>
      <c r="F55" s="51" t="s">
        <v>233</v>
      </c>
      <c r="G55" s="54" t="s">
        <v>209</v>
      </c>
      <c r="H55" s="54">
        <v>6</v>
      </c>
      <c r="I55" s="54">
        <v>6</v>
      </c>
      <c r="J55" s="54">
        <v>138</v>
      </c>
      <c r="K55" s="56">
        <v>12.1</v>
      </c>
      <c r="L55" s="54">
        <v>6</v>
      </c>
      <c r="M55" s="56">
        <v>6</v>
      </c>
      <c r="N55" s="56">
        <v>106</v>
      </c>
      <c r="O55" s="56">
        <v>49.6</v>
      </c>
      <c r="P55" s="56">
        <v>0.06</v>
      </c>
      <c r="Q55" s="45"/>
    </row>
    <row r="56" spans="1:17" s="19" customFormat="1" ht="15" customHeight="1" x14ac:dyDescent="0.3">
      <c r="A56" s="141"/>
      <c r="B56" s="136"/>
      <c r="C56" s="141"/>
      <c r="D56" s="135"/>
      <c r="E56" s="140"/>
      <c r="F56" s="51" t="s">
        <v>217</v>
      </c>
      <c r="G56" s="54" t="s">
        <v>209</v>
      </c>
      <c r="H56" s="54">
        <v>6</v>
      </c>
      <c r="I56" s="54">
        <v>6</v>
      </c>
      <c r="J56" s="54">
        <v>142</v>
      </c>
      <c r="K56" s="56">
        <v>6.9</v>
      </c>
      <c r="L56" s="54">
        <v>6</v>
      </c>
      <c r="M56" s="56">
        <v>6</v>
      </c>
      <c r="N56" s="56">
        <v>131</v>
      </c>
      <c r="O56" s="56">
        <v>24.4</v>
      </c>
      <c r="P56" s="56">
        <v>0.93</v>
      </c>
      <c r="Q56" s="45"/>
    </row>
    <row r="57" spans="1:17" s="19" customFormat="1" ht="15" customHeight="1" x14ac:dyDescent="0.3">
      <c r="A57" s="141"/>
      <c r="B57" s="136"/>
      <c r="C57" s="141"/>
      <c r="D57" s="135"/>
      <c r="E57" s="140" t="s">
        <v>288</v>
      </c>
      <c r="F57" s="51" t="s">
        <v>232</v>
      </c>
      <c r="G57" s="54" t="s">
        <v>209</v>
      </c>
      <c r="H57" s="54">
        <v>6</v>
      </c>
      <c r="I57" s="54">
        <v>6</v>
      </c>
      <c r="J57" s="54">
        <v>69.3</v>
      </c>
      <c r="K57" s="56">
        <v>13.3</v>
      </c>
      <c r="L57" s="54">
        <v>6</v>
      </c>
      <c r="M57" s="56">
        <v>6</v>
      </c>
      <c r="N57" s="56">
        <v>37.799999999999997</v>
      </c>
      <c r="O57" s="56">
        <v>35.1</v>
      </c>
      <c r="P57" s="56">
        <v>0.13</v>
      </c>
      <c r="Q57" s="45"/>
    </row>
    <row r="58" spans="1:17" s="19" customFormat="1" ht="15" customHeight="1" x14ac:dyDescent="0.3">
      <c r="A58" s="141"/>
      <c r="B58" s="136"/>
      <c r="C58" s="141"/>
      <c r="D58" s="135"/>
      <c r="E58" s="140"/>
      <c r="F58" s="51" t="s">
        <v>233</v>
      </c>
      <c r="G58" s="54" t="s">
        <v>209</v>
      </c>
      <c r="H58" s="54">
        <v>6</v>
      </c>
      <c r="I58" s="54">
        <v>6</v>
      </c>
      <c r="J58" s="54">
        <v>84.5</v>
      </c>
      <c r="K58" s="56">
        <v>4.8</v>
      </c>
      <c r="L58" s="54">
        <v>6</v>
      </c>
      <c r="M58" s="56">
        <v>6</v>
      </c>
      <c r="N58" s="56">
        <v>48.7</v>
      </c>
      <c r="O58" s="56">
        <v>32.700000000000003</v>
      </c>
      <c r="P58" s="56">
        <v>0.02</v>
      </c>
      <c r="Q58" s="45"/>
    </row>
    <row r="59" spans="1:17" s="19" customFormat="1" ht="15" customHeight="1" x14ac:dyDescent="0.3">
      <c r="A59" s="141"/>
      <c r="B59" s="136"/>
      <c r="C59" s="141"/>
      <c r="D59" s="135"/>
      <c r="E59" s="140"/>
      <c r="F59" s="51" t="s">
        <v>217</v>
      </c>
      <c r="G59" s="54" t="s">
        <v>209</v>
      </c>
      <c r="H59" s="54">
        <v>6</v>
      </c>
      <c r="I59" s="54">
        <v>6</v>
      </c>
      <c r="J59" s="54">
        <v>85.5</v>
      </c>
      <c r="K59" s="56">
        <v>3.9</v>
      </c>
      <c r="L59" s="54">
        <v>6</v>
      </c>
      <c r="M59" s="56">
        <v>6</v>
      </c>
      <c r="N59" s="56">
        <v>71</v>
      </c>
      <c r="O59" s="56">
        <v>11</v>
      </c>
      <c r="P59" s="56">
        <v>0.03</v>
      </c>
      <c r="Q59" s="45"/>
    </row>
    <row r="60" spans="1:17" s="19" customFormat="1" ht="15" customHeight="1" x14ac:dyDescent="0.3">
      <c r="A60" s="141"/>
      <c r="B60" s="136"/>
      <c r="C60" s="141"/>
      <c r="D60" s="135"/>
      <c r="E60" s="140" t="s">
        <v>289</v>
      </c>
      <c r="F60" s="51" t="s">
        <v>232</v>
      </c>
      <c r="G60" s="54" t="s">
        <v>209</v>
      </c>
      <c r="H60" s="54">
        <v>6</v>
      </c>
      <c r="I60" s="54">
        <v>6</v>
      </c>
      <c r="J60" s="54">
        <v>93.3</v>
      </c>
      <c r="K60" s="56">
        <v>18.5</v>
      </c>
      <c r="L60" s="54">
        <v>6</v>
      </c>
      <c r="M60" s="56">
        <v>6</v>
      </c>
      <c r="N60" s="56">
        <v>68</v>
      </c>
      <c r="O60" s="56">
        <v>35.799999999999997</v>
      </c>
      <c r="P60" s="56">
        <v>0.17</v>
      </c>
      <c r="Q60" s="45"/>
    </row>
    <row r="61" spans="1:17" s="19" customFormat="1" ht="15" customHeight="1" x14ac:dyDescent="0.3">
      <c r="A61" s="141"/>
      <c r="B61" s="136"/>
      <c r="C61" s="141"/>
      <c r="D61" s="135"/>
      <c r="E61" s="140"/>
      <c r="F61" s="51" t="s">
        <v>233</v>
      </c>
      <c r="G61" s="54" t="s">
        <v>209</v>
      </c>
      <c r="H61" s="54">
        <v>6</v>
      </c>
      <c r="I61" s="54">
        <v>6</v>
      </c>
      <c r="J61" s="54">
        <v>110</v>
      </c>
      <c r="K61" s="56">
        <v>13.5</v>
      </c>
      <c r="L61" s="54">
        <v>6</v>
      </c>
      <c r="M61" s="56">
        <v>6</v>
      </c>
      <c r="N61" s="56">
        <v>79.5</v>
      </c>
      <c r="O61" s="56">
        <v>34.1</v>
      </c>
      <c r="P61" s="56">
        <v>0.01</v>
      </c>
      <c r="Q61" s="45"/>
    </row>
    <row r="62" spans="1:17" s="19" customFormat="1" ht="15" customHeight="1" x14ac:dyDescent="0.3">
      <c r="A62" s="141"/>
      <c r="B62" s="136"/>
      <c r="C62" s="141"/>
      <c r="D62" s="135"/>
      <c r="E62" s="140"/>
      <c r="F62" s="51" t="s">
        <v>217</v>
      </c>
      <c r="G62" s="54" t="s">
        <v>209</v>
      </c>
      <c r="H62" s="54">
        <v>6</v>
      </c>
      <c r="I62" s="54">
        <v>6</v>
      </c>
      <c r="J62" s="54">
        <v>113</v>
      </c>
      <c r="K62" s="56">
        <v>3</v>
      </c>
      <c r="L62" s="54">
        <v>6</v>
      </c>
      <c r="M62" s="56">
        <v>6</v>
      </c>
      <c r="N62" s="56">
        <v>98</v>
      </c>
      <c r="O62" s="56">
        <v>14.5</v>
      </c>
      <c r="P62" s="56">
        <v>4.0000000000000001E-3</v>
      </c>
      <c r="Q62" s="45"/>
    </row>
    <row r="63" spans="1:17" s="19" customFormat="1" ht="15" customHeight="1" x14ac:dyDescent="0.3">
      <c r="A63" s="141"/>
      <c r="B63" s="136"/>
      <c r="C63" s="141"/>
      <c r="D63" s="135"/>
      <c r="E63" s="140" t="s">
        <v>290</v>
      </c>
      <c r="F63" s="51" t="s">
        <v>232</v>
      </c>
      <c r="G63" s="54" t="s">
        <v>209</v>
      </c>
      <c r="H63" s="54">
        <v>6</v>
      </c>
      <c r="I63" s="54">
        <v>6</v>
      </c>
      <c r="J63" s="54">
        <v>48.8</v>
      </c>
      <c r="K63" s="56">
        <v>2.9</v>
      </c>
      <c r="L63" s="54">
        <v>6</v>
      </c>
      <c r="M63" s="56">
        <v>6</v>
      </c>
      <c r="N63" s="56">
        <v>45.7</v>
      </c>
      <c r="O63" s="56">
        <v>10</v>
      </c>
      <c r="P63" s="56">
        <v>0.93</v>
      </c>
      <c r="Q63" s="45"/>
    </row>
    <row r="64" spans="1:17" s="19" customFormat="1" ht="15" customHeight="1" x14ac:dyDescent="0.3">
      <c r="A64" s="141"/>
      <c r="B64" s="136"/>
      <c r="C64" s="141"/>
      <c r="D64" s="135"/>
      <c r="E64" s="140"/>
      <c r="F64" s="51" t="s">
        <v>233</v>
      </c>
      <c r="G64" s="54" t="s">
        <v>209</v>
      </c>
      <c r="H64" s="54">
        <v>6</v>
      </c>
      <c r="I64" s="54">
        <v>6</v>
      </c>
      <c r="J64" s="54">
        <v>51</v>
      </c>
      <c r="K64" s="56">
        <v>5.3</v>
      </c>
      <c r="L64" s="54">
        <v>6</v>
      </c>
      <c r="M64" s="56">
        <v>6</v>
      </c>
      <c r="N64" s="56">
        <v>49.3</v>
      </c>
      <c r="O64" s="56">
        <v>4.8</v>
      </c>
      <c r="P64" s="56">
        <v>0.48</v>
      </c>
      <c r="Q64" s="45"/>
    </row>
    <row r="65" spans="1:17" s="19" customFormat="1" ht="15" customHeight="1" x14ac:dyDescent="0.3">
      <c r="A65" s="141"/>
      <c r="B65" s="136"/>
      <c r="C65" s="141"/>
      <c r="D65" s="135"/>
      <c r="E65" s="140"/>
      <c r="F65" s="51" t="s">
        <v>217</v>
      </c>
      <c r="G65" s="54" t="s">
        <v>209</v>
      </c>
      <c r="H65" s="54">
        <v>6</v>
      </c>
      <c r="I65" s="54">
        <v>6</v>
      </c>
      <c r="J65" s="54">
        <v>54</v>
      </c>
      <c r="K65" s="56">
        <v>1.3</v>
      </c>
      <c r="L65" s="54">
        <v>6</v>
      </c>
      <c r="M65" s="56">
        <v>6</v>
      </c>
      <c r="N65" s="56">
        <v>50.2</v>
      </c>
      <c r="O65" s="56">
        <v>5.3</v>
      </c>
      <c r="P65" s="56">
        <v>0.17</v>
      </c>
      <c r="Q65" s="45"/>
    </row>
    <row r="66" spans="1:17" s="19" customFormat="1" ht="15" customHeight="1" x14ac:dyDescent="0.3">
      <c r="A66" s="141"/>
      <c r="B66" s="136"/>
      <c r="C66" s="141"/>
      <c r="D66" s="135"/>
      <c r="E66" s="140" t="s">
        <v>291</v>
      </c>
      <c r="F66" s="51" t="s">
        <v>232</v>
      </c>
      <c r="G66" s="54" t="s">
        <v>209</v>
      </c>
      <c r="H66" s="54">
        <v>6</v>
      </c>
      <c r="I66" s="54">
        <v>6</v>
      </c>
      <c r="J66" s="54">
        <v>48.8</v>
      </c>
      <c r="K66" s="56">
        <v>6.4</v>
      </c>
      <c r="L66" s="54">
        <v>6</v>
      </c>
      <c r="M66" s="56">
        <v>6</v>
      </c>
      <c r="N66" s="56">
        <v>42</v>
      </c>
      <c r="O66" s="56">
        <v>10.8</v>
      </c>
      <c r="P66" s="56">
        <v>0.39</v>
      </c>
      <c r="Q66" s="45"/>
    </row>
    <row r="67" spans="1:17" s="19" customFormat="1" ht="15" customHeight="1" x14ac:dyDescent="0.3">
      <c r="A67" s="141"/>
      <c r="B67" s="136"/>
      <c r="C67" s="141"/>
      <c r="D67" s="135"/>
      <c r="E67" s="140"/>
      <c r="F67" s="51" t="s">
        <v>233</v>
      </c>
      <c r="G67" s="54" t="s">
        <v>209</v>
      </c>
      <c r="H67" s="54">
        <v>6</v>
      </c>
      <c r="I67" s="54">
        <v>6</v>
      </c>
      <c r="J67" s="54">
        <v>52.5</v>
      </c>
      <c r="K67" s="56">
        <v>6.9</v>
      </c>
      <c r="L67" s="54">
        <v>6</v>
      </c>
      <c r="M67" s="56">
        <v>6</v>
      </c>
      <c r="N67" s="56">
        <v>45.7</v>
      </c>
      <c r="O67" s="56">
        <v>12.5</v>
      </c>
      <c r="P67" s="56">
        <v>0.39</v>
      </c>
      <c r="Q67" s="45"/>
    </row>
    <row r="68" spans="1:17" s="19" customFormat="1" ht="15" customHeight="1" x14ac:dyDescent="0.3">
      <c r="A68" s="141"/>
      <c r="B68" s="136"/>
      <c r="C68" s="141"/>
      <c r="D68" s="135"/>
      <c r="E68" s="140"/>
      <c r="F68" s="51" t="s">
        <v>217</v>
      </c>
      <c r="G68" s="54" t="s">
        <v>209</v>
      </c>
      <c r="H68" s="54">
        <v>6</v>
      </c>
      <c r="I68" s="54">
        <v>6</v>
      </c>
      <c r="J68" s="54">
        <v>54.2</v>
      </c>
      <c r="K68" s="56">
        <v>1.6</v>
      </c>
      <c r="L68" s="54">
        <v>6</v>
      </c>
      <c r="M68" s="56">
        <v>6</v>
      </c>
      <c r="N68" s="56">
        <v>50.4</v>
      </c>
      <c r="O68" s="56">
        <v>5.6</v>
      </c>
      <c r="P68" s="56">
        <v>0.17</v>
      </c>
      <c r="Q68" s="45"/>
    </row>
    <row r="69" spans="1:17" s="19" customFormat="1" ht="15" customHeight="1" x14ac:dyDescent="0.3">
      <c r="A69" s="141"/>
      <c r="B69" s="136"/>
      <c r="C69" s="141"/>
      <c r="D69" s="135"/>
      <c r="E69" s="140" t="s">
        <v>292</v>
      </c>
      <c r="F69" s="51" t="s">
        <v>232</v>
      </c>
      <c r="G69" s="54" t="s">
        <v>209</v>
      </c>
      <c r="H69" s="54">
        <v>6</v>
      </c>
      <c r="I69" s="54">
        <v>6</v>
      </c>
      <c r="J69" s="54">
        <v>36</v>
      </c>
      <c r="K69" s="56">
        <v>10</v>
      </c>
      <c r="L69" s="54">
        <v>6</v>
      </c>
      <c r="M69" s="56">
        <v>6</v>
      </c>
      <c r="N69" s="56">
        <v>21.5</v>
      </c>
      <c r="O69" s="56">
        <v>15.2</v>
      </c>
      <c r="P69" s="56">
        <v>0.09</v>
      </c>
      <c r="Q69" s="45"/>
    </row>
    <row r="70" spans="1:17" s="19" customFormat="1" ht="15" customHeight="1" x14ac:dyDescent="0.3">
      <c r="A70" s="141"/>
      <c r="B70" s="136"/>
      <c r="C70" s="141"/>
      <c r="D70" s="135"/>
      <c r="E70" s="140"/>
      <c r="F70" s="51" t="s">
        <v>233</v>
      </c>
      <c r="G70" s="54" t="s">
        <v>209</v>
      </c>
      <c r="H70" s="54">
        <v>6</v>
      </c>
      <c r="I70" s="54">
        <v>6</v>
      </c>
      <c r="J70" s="54">
        <v>40.799999999999997</v>
      </c>
      <c r="K70" s="56">
        <v>10.5</v>
      </c>
      <c r="L70" s="54">
        <v>6</v>
      </c>
      <c r="M70" s="56">
        <v>6</v>
      </c>
      <c r="N70" s="56">
        <v>26.8</v>
      </c>
      <c r="O70" s="56">
        <v>15.1</v>
      </c>
      <c r="P70" s="56">
        <v>0.06</v>
      </c>
      <c r="Q70" s="45"/>
    </row>
    <row r="71" spans="1:17" s="19" customFormat="1" ht="15" customHeight="1" x14ac:dyDescent="0.3">
      <c r="A71" s="141"/>
      <c r="B71" s="136"/>
      <c r="C71" s="141"/>
      <c r="D71" s="135"/>
      <c r="E71" s="140"/>
      <c r="F71" s="51" t="s">
        <v>217</v>
      </c>
      <c r="G71" s="54" t="s">
        <v>209</v>
      </c>
      <c r="H71" s="54">
        <v>6</v>
      </c>
      <c r="I71" s="54">
        <v>6</v>
      </c>
      <c r="J71" s="54">
        <v>41.5</v>
      </c>
      <c r="K71" s="56">
        <v>7.7</v>
      </c>
      <c r="L71" s="54">
        <v>6</v>
      </c>
      <c r="M71" s="56">
        <v>6</v>
      </c>
      <c r="N71" s="56">
        <v>33.799999999999997</v>
      </c>
      <c r="O71" s="56">
        <v>7.3</v>
      </c>
      <c r="P71" s="56">
        <v>0.08</v>
      </c>
      <c r="Q71" s="45"/>
    </row>
    <row r="72" spans="1:17" s="19" customFormat="1" ht="15" customHeight="1" x14ac:dyDescent="0.3">
      <c r="A72" s="143">
        <v>881</v>
      </c>
      <c r="B72" s="116" t="s">
        <v>60</v>
      </c>
      <c r="C72" s="51" t="s">
        <v>310</v>
      </c>
      <c r="D72" s="71" t="s">
        <v>465</v>
      </c>
      <c r="E72" s="45" t="s">
        <v>229</v>
      </c>
      <c r="F72" s="45" t="s">
        <v>218</v>
      </c>
      <c r="G72" s="45" t="s">
        <v>26</v>
      </c>
      <c r="H72" s="45">
        <v>85</v>
      </c>
      <c r="I72" s="54">
        <v>81</v>
      </c>
      <c r="J72" s="54">
        <v>3.3</v>
      </c>
      <c r="K72" s="54">
        <v>1.4</v>
      </c>
      <c r="L72" s="54">
        <v>85</v>
      </c>
      <c r="M72" s="54">
        <v>72</v>
      </c>
      <c r="N72" s="54">
        <v>3</v>
      </c>
      <c r="O72" s="54">
        <v>1.6</v>
      </c>
      <c r="P72" s="45" t="s">
        <v>220</v>
      </c>
      <c r="Q72" s="45" t="s">
        <v>227</v>
      </c>
    </row>
    <row r="73" spans="1:17" s="19" customFormat="1" ht="15" customHeight="1" x14ac:dyDescent="0.3">
      <c r="A73" s="143"/>
      <c r="B73" s="116"/>
      <c r="C73" s="51" t="s">
        <v>311</v>
      </c>
      <c r="D73" s="71" t="s">
        <v>466</v>
      </c>
      <c r="E73" s="45" t="s">
        <v>229</v>
      </c>
      <c r="F73" s="45" t="s">
        <v>218</v>
      </c>
      <c r="G73" s="45" t="s">
        <v>26</v>
      </c>
      <c r="H73" s="45">
        <v>85</v>
      </c>
      <c r="I73" s="54">
        <v>67</v>
      </c>
      <c r="J73" s="54">
        <v>71</v>
      </c>
      <c r="K73" s="54">
        <v>18</v>
      </c>
      <c r="L73" s="54">
        <v>85</v>
      </c>
      <c r="M73" s="54">
        <v>50</v>
      </c>
      <c r="N73" s="54">
        <v>73</v>
      </c>
      <c r="O73" s="54">
        <v>18</v>
      </c>
      <c r="P73" s="45" t="s">
        <v>221</v>
      </c>
      <c r="Q73" s="45" t="s">
        <v>227</v>
      </c>
    </row>
    <row r="74" spans="1:17" s="19" customFormat="1" ht="15" customHeight="1" x14ac:dyDescent="0.3">
      <c r="A74" s="141">
        <v>865</v>
      </c>
      <c r="B74" s="136" t="s">
        <v>219</v>
      </c>
      <c r="C74" s="141" t="s">
        <v>309</v>
      </c>
      <c r="D74" s="135" t="s">
        <v>308</v>
      </c>
      <c r="E74" s="140" t="s">
        <v>289</v>
      </c>
      <c r="F74" s="51" t="s">
        <v>199</v>
      </c>
      <c r="G74" s="51" t="s">
        <v>209</v>
      </c>
      <c r="H74" s="54">
        <v>10</v>
      </c>
      <c r="I74" s="54">
        <v>10</v>
      </c>
      <c r="J74" s="54">
        <v>25.7</v>
      </c>
      <c r="K74" s="56">
        <v>27.8</v>
      </c>
      <c r="L74" s="56">
        <v>7</v>
      </c>
      <c r="M74" s="56">
        <v>7</v>
      </c>
      <c r="N74" s="56">
        <v>15.4</v>
      </c>
      <c r="O74" s="56">
        <v>34.299999999999997</v>
      </c>
      <c r="P74" s="148">
        <v>0.9</v>
      </c>
      <c r="Q74" s="140" t="s">
        <v>227</v>
      </c>
    </row>
    <row r="75" spans="1:17" s="19" customFormat="1" ht="15" customHeight="1" x14ac:dyDescent="0.3">
      <c r="A75" s="141"/>
      <c r="B75" s="136"/>
      <c r="C75" s="141"/>
      <c r="D75" s="135"/>
      <c r="E75" s="140"/>
      <c r="F75" s="51" t="s">
        <v>222</v>
      </c>
      <c r="G75" s="51" t="s">
        <v>209</v>
      </c>
      <c r="H75" s="54">
        <v>10</v>
      </c>
      <c r="I75" s="54">
        <v>10</v>
      </c>
      <c r="J75" s="54">
        <v>28.9</v>
      </c>
      <c r="K75" s="56">
        <v>28.3</v>
      </c>
      <c r="L75" s="56">
        <v>7</v>
      </c>
      <c r="M75" s="56">
        <v>7</v>
      </c>
      <c r="N75" s="56">
        <v>18.2</v>
      </c>
      <c r="O75" s="56">
        <v>40.700000000000003</v>
      </c>
      <c r="P75" s="148"/>
      <c r="Q75" s="140"/>
    </row>
    <row r="76" spans="1:17" s="19" customFormat="1" ht="15" customHeight="1" x14ac:dyDescent="0.3">
      <c r="A76" s="141"/>
      <c r="B76" s="136"/>
      <c r="C76" s="141"/>
      <c r="D76" s="135"/>
      <c r="E76" s="140" t="s">
        <v>287</v>
      </c>
      <c r="F76" s="51" t="s">
        <v>199</v>
      </c>
      <c r="G76" s="51" t="s">
        <v>209</v>
      </c>
      <c r="H76" s="54">
        <v>10</v>
      </c>
      <c r="I76" s="54">
        <v>10</v>
      </c>
      <c r="J76" s="54">
        <v>53.6</v>
      </c>
      <c r="K76" s="54">
        <v>28.5</v>
      </c>
      <c r="L76" s="56">
        <v>7</v>
      </c>
      <c r="M76" s="54">
        <v>7</v>
      </c>
      <c r="N76" s="54">
        <v>35.299999999999997</v>
      </c>
      <c r="O76" s="54">
        <v>22.7</v>
      </c>
      <c r="P76" s="141">
        <v>0.61</v>
      </c>
      <c r="Q76" s="140" t="s">
        <v>227</v>
      </c>
    </row>
    <row r="77" spans="1:17" s="19" customFormat="1" ht="15" customHeight="1" x14ac:dyDescent="0.3">
      <c r="A77" s="141"/>
      <c r="B77" s="136"/>
      <c r="C77" s="141"/>
      <c r="D77" s="135"/>
      <c r="E77" s="140"/>
      <c r="F77" s="51" t="s">
        <v>222</v>
      </c>
      <c r="G77" s="51" t="s">
        <v>209</v>
      </c>
      <c r="H77" s="54">
        <v>10</v>
      </c>
      <c r="I77" s="54">
        <v>10</v>
      </c>
      <c r="J77" s="54">
        <v>59.7</v>
      </c>
      <c r="K77" s="54">
        <v>33.6</v>
      </c>
      <c r="L77" s="56">
        <v>7</v>
      </c>
      <c r="M77" s="54">
        <v>7</v>
      </c>
      <c r="N77" s="54">
        <v>43.3</v>
      </c>
      <c r="O77" s="54">
        <v>23.7</v>
      </c>
      <c r="P77" s="141"/>
      <c r="Q77" s="140"/>
    </row>
    <row r="78" spans="1:17" s="19" customFormat="1" ht="15" customHeight="1" x14ac:dyDescent="0.3">
      <c r="A78" s="141"/>
      <c r="B78" s="136"/>
      <c r="C78" s="141"/>
      <c r="D78" s="135"/>
      <c r="E78" s="140" t="s">
        <v>293</v>
      </c>
      <c r="F78" s="51" t="s">
        <v>199</v>
      </c>
      <c r="G78" s="51" t="s">
        <v>209</v>
      </c>
      <c r="H78" s="54">
        <v>10</v>
      </c>
      <c r="I78" s="54">
        <v>10</v>
      </c>
      <c r="J78" s="54">
        <v>17.2</v>
      </c>
      <c r="K78" s="54">
        <v>14.5</v>
      </c>
      <c r="L78" s="56">
        <v>7</v>
      </c>
      <c r="M78" s="54">
        <v>7</v>
      </c>
      <c r="N78" s="54">
        <v>14.9</v>
      </c>
      <c r="O78" s="54">
        <v>10.4</v>
      </c>
      <c r="P78" s="141">
        <v>0.02</v>
      </c>
      <c r="Q78" s="140" t="s">
        <v>227</v>
      </c>
    </row>
    <row r="79" spans="1:17" s="19" customFormat="1" ht="15" customHeight="1" x14ac:dyDescent="0.3">
      <c r="A79" s="141"/>
      <c r="B79" s="136"/>
      <c r="C79" s="141"/>
      <c r="D79" s="135"/>
      <c r="E79" s="140"/>
      <c r="F79" s="51" t="s">
        <v>222</v>
      </c>
      <c r="G79" s="51" t="s">
        <v>209</v>
      </c>
      <c r="H79" s="54">
        <v>10</v>
      </c>
      <c r="I79" s="54">
        <v>10</v>
      </c>
      <c r="J79" s="54">
        <v>30</v>
      </c>
      <c r="K79" s="54">
        <v>18.100000000000001</v>
      </c>
      <c r="L79" s="56">
        <v>7</v>
      </c>
      <c r="M79" s="54">
        <v>7</v>
      </c>
      <c r="N79" s="54">
        <v>14.4</v>
      </c>
      <c r="O79" s="54">
        <v>12.1</v>
      </c>
      <c r="P79" s="141"/>
      <c r="Q79" s="140"/>
    </row>
    <row r="80" spans="1:17" s="19" customFormat="1" ht="15" customHeight="1" x14ac:dyDescent="0.3">
      <c r="A80" s="141"/>
      <c r="B80" s="136"/>
      <c r="C80" s="123" t="s">
        <v>342</v>
      </c>
      <c r="D80" s="125" t="s">
        <v>343</v>
      </c>
      <c r="E80" s="140" t="s">
        <v>294</v>
      </c>
      <c r="F80" s="51" t="s">
        <v>199</v>
      </c>
      <c r="G80" s="51" t="s">
        <v>209</v>
      </c>
      <c r="H80" s="54">
        <v>10</v>
      </c>
      <c r="I80" s="54">
        <v>10</v>
      </c>
      <c r="J80" s="54">
        <v>13.5</v>
      </c>
      <c r="K80" s="54">
        <v>11.7</v>
      </c>
      <c r="L80" s="56">
        <v>7</v>
      </c>
      <c r="M80" s="54">
        <v>7</v>
      </c>
      <c r="N80" s="54">
        <v>8.1</v>
      </c>
      <c r="O80" s="54">
        <v>7.2</v>
      </c>
      <c r="P80" s="141">
        <v>0.4</v>
      </c>
      <c r="Q80" s="140" t="s">
        <v>227</v>
      </c>
    </row>
    <row r="81" spans="1:17" s="19" customFormat="1" ht="15" customHeight="1" x14ac:dyDescent="0.3">
      <c r="A81" s="141"/>
      <c r="B81" s="136"/>
      <c r="C81" s="139"/>
      <c r="D81" s="126"/>
      <c r="E81" s="140"/>
      <c r="F81" s="51" t="s">
        <v>222</v>
      </c>
      <c r="G81" s="51" t="s">
        <v>209</v>
      </c>
      <c r="H81" s="54">
        <v>10</v>
      </c>
      <c r="I81" s="54">
        <v>10</v>
      </c>
      <c r="J81" s="54">
        <v>18.5</v>
      </c>
      <c r="K81" s="54">
        <v>14.2</v>
      </c>
      <c r="L81" s="56">
        <v>7</v>
      </c>
      <c r="M81" s="54">
        <v>7</v>
      </c>
      <c r="N81" s="54">
        <v>10.3</v>
      </c>
      <c r="O81" s="54">
        <v>9.8000000000000007</v>
      </c>
      <c r="P81" s="141"/>
      <c r="Q81" s="140"/>
    </row>
    <row r="82" spans="1:17" s="19" customFormat="1" ht="15" customHeight="1" x14ac:dyDescent="0.3">
      <c r="A82" s="141"/>
      <c r="B82" s="136"/>
      <c r="C82" s="139"/>
      <c r="D82" s="126"/>
      <c r="E82" s="140" t="s">
        <v>295</v>
      </c>
      <c r="F82" s="51" t="s">
        <v>199</v>
      </c>
      <c r="G82" s="51" t="s">
        <v>209</v>
      </c>
      <c r="H82" s="54">
        <v>10</v>
      </c>
      <c r="I82" s="54">
        <v>10</v>
      </c>
      <c r="J82" s="54">
        <v>40.700000000000003</v>
      </c>
      <c r="K82" s="54">
        <v>6.4</v>
      </c>
      <c r="L82" s="56">
        <v>7</v>
      </c>
      <c r="M82" s="54">
        <v>7</v>
      </c>
      <c r="N82" s="54">
        <v>40.700000000000003</v>
      </c>
      <c r="O82" s="54">
        <v>7.7</v>
      </c>
      <c r="P82" s="141">
        <v>0.7</v>
      </c>
      <c r="Q82" s="140" t="s">
        <v>227</v>
      </c>
    </row>
    <row r="83" spans="1:17" s="19" customFormat="1" ht="15" customHeight="1" x14ac:dyDescent="0.3">
      <c r="A83" s="141"/>
      <c r="B83" s="136"/>
      <c r="C83" s="124"/>
      <c r="D83" s="127"/>
      <c r="E83" s="140"/>
      <c r="F83" s="51" t="s">
        <v>222</v>
      </c>
      <c r="G83" s="51" t="s">
        <v>209</v>
      </c>
      <c r="H83" s="54">
        <v>10</v>
      </c>
      <c r="I83" s="54">
        <v>10</v>
      </c>
      <c r="J83" s="54">
        <v>38.5</v>
      </c>
      <c r="K83" s="54">
        <v>10.3</v>
      </c>
      <c r="L83" s="56">
        <v>7</v>
      </c>
      <c r="M83" s="54">
        <v>7</v>
      </c>
      <c r="N83" s="54">
        <v>42.3</v>
      </c>
      <c r="O83" s="54">
        <v>9.5</v>
      </c>
      <c r="P83" s="141"/>
      <c r="Q83" s="140"/>
    </row>
    <row r="84" spans="1:17" s="19" customFormat="1" ht="15" customHeight="1" x14ac:dyDescent="0.3">
      <c r="A84" s="141"/>
      <c r="B84" s="136"/>
      <c r="C84" s="123" t="s">
        <v>223</v>
      </c>
      <c r="D84" s="137" t="s">
        <v>341</v>
      </c>
      <c r="E84" s="116" t="s">
        <v>229</v>
      </c>
      <c r="F84" s="51" t="s">
        <v>199</v>
      </c>
      <c r="G84" s="51" t="s">
        <v>209</v>
      </c>
      <c r="H84" s="54">
        <v>10</v>
      </c>
      <c r="I84" s="54">
        <v>10</v>
      </c>
      <c r="J84" s="54">
        <v>4.9000000000000004</v>
      </c>
      <c r="K84" s="54">
        <v>8.9</v>
      </c>
      <c r="L84" s="56">
        <v>7</v>
      </c>
      <c r="M84" s="54">
        <v>7</v>
      </c>
      <c r="N84" s="54">
        <v>3.3</v>
      </c>
      <c r="O84" s="54">
        <v>8.3000000000000007</v>
      </c>
      <c r="P84" s="148">
        <v>0.5</v>
      </c>
      <c r="Q84" s="140" t="s">
        <v>227</v>
      </c>
    </row>
    <row r="85" spans="1:17" s="19" customFormat="1" ht="15" customHeight="1" x14ac:dyDescent="0.3">
      <c r="A85" s="141"/>
      <c r="B85" s="136"/>
      <c r="C85" s="124"/>
      <c r="D85" s="138"/>
      <c r="E85" s="116"/>
      <c r="F85" s="51" t="s">
        <v>222</v>
      </c>
      <c r="G85" s="51" t="s">
        <v>209</v>
      </c>
      <c r="H85" s="54">
        <v>10</v>
      </c>
      <c r="I85" s="54">
        <v>10</v>
      </c>
      <c r="J85" s="54">
        <v>5.8</v>
      </c>
      <c r="K85" s="54">
        <v>7.6</v>
      </c>
      <c r="L85" s="56">
        <v>7</v>
      </c>
      <c r="M85" s="54">
        <v>7</v>
      </c>
      <c r="N85" s="54">
        <v>5.8</v>
      </c>
      <c r="O85" s="54">
        <v>14.2</v>
      </c>
      <c r="P85" s="148"/>
      <c r="Q85" s="140"/>
    </row>
    <row r="86" spans="1:17" s="19" customFormat="1" ht="15" customHeight="1" x14ac:dyDescent="0.3">
      <c r="A86" s="141"/>
      <c r="B86" s="136"/>
      <c r="C86" s="128" t="s">
        <v>282</v>
      </c>
      <c r="D86" s="130" t="s">
        <v>344</v>
      </c>
      <c r="E86" s="116" t="s">
        <v>345</v>
      </c>
      <c r="F86" s="51" t="s">
        <v>199</v>
      </c>
      <c r="G86" s="51" t="s">
        <v>209</v>
      </c>
      <c r="H86" s="54">
        <v>10</v>
      </c>
      <c r="I86" s="54">
        <v>10</v>
      </c>
      <c r="J86" s="54">
        <v>15.7</v>
      </c>
      <c r="K86" s="54">
        <v>6.2</v>
      </c>
      <c r="L86" s="56">
        <v>7</v>
      </c>
      <c r="M86" s="54">
        <v>7</v>
      </c>
      <c r="N86" s="54">
        <v>12.9</v>
      </c>
      <c r="O86" s="54">
        <v>7.1</v>
      </c>
      <c r="P86" s="141">
        <v>0.57999999999999996</v>
      </c>
      <c r="Q86" s="140" t="s">
        <v>227</v>
      </c>
    </row>
    <row r="87" spans="1:17" s="19" customFormat="1" ht="15" customHeight="1" x14ac:dyDescent="0.3">
      <c r="A87" s="141"/>
      <c r="B87" s="136"/>
      <c r="C87" s="129"/>
      <c r="D87" s="131"/>
      <c r="E87" s="116"/>
      <c r="F87" s="51" t="s">
        <v>222</v>
      </c>
      <c r="G87" s="51" t="s">
        <v>209</v>
      </c>
      <c r="H87" s="54">
        <v>10</v>
      </c>
      <c r="I87" s="54">
        <v>10</v>
      </c>
      <c r="J87" s="54">
        <v>16.100000000000001</v>
      </c>
      <c r="K87" s="54">
        <v>8.3000000000000007</v>
      </c>
      <c r="L87" s="56">
        <v>7</v>
      </c>
      <c r="M87" s="54">
        <v>7</v>
      </c>
      <c r="N87" s="54">
        <v>13.9</v>
      </c>
      <c r="O87" s="54">
        <v>7.2</v>
      </c>
      <c r="P87" s="141"/>
      <c r="Q87" s="140"/>
    </row>
    <row r="88" spans="1:17" s="19" customFormat="1" ht="15" customHeight="1" x14ac:dyDescent="0.3">
      <c r="A88" s="136">
        <v>1674</v>
      </c>
      <c r="B88" s="136" t="s">
        <v>62</v>
      </c>
      <c r="C88" s="136" t="s">
        <v>270</v>
      </c>
      <c r="D88" s="135" t="s">
        <v>312</v>
      </c>
      <c r="E88" s="116" t="s">
        <v>229</v>
      </c>
      <c r="F88" s="51" t="s">
        <v>199</v>
      </c>
      <c r="G88" s="51" t="s">
        <v>209</v>
      </c>
      <c r="H88" s="54">
        <v>30</v>
      </c>
      <c r="I88" s="54">
        <v>30</v>
      </c>
      <c r="J88" s="54">
        <v>8.7899999999999991</v>
      </c>
      <c r="K88" s="54">
        <v>3.36</v>
      </c>
      <c r="L88" s="54">
        <v>30</v>
      </c>
      <c r="M88" s="54">
        <v>30</v>
      </c>
      <c r="N88" s="54">
        <v>8.85</v>
      </c>
      <c r="O88" s="54">
        <v>3.72</v>
      </c>
      <c r="P88" s="54" t="s">
        <v>224</v>
      </c>
      <c r="Q88" s="45"/>
    </row>
    <row r="89" spans="1:17" s="19" customFormat="1" ht="15" customHeight="1" x14ac:dyDescent="0.3">
      <c r="A89" s="136"/>
      <c r="B89" s="136"/>
      <c r="C89" s="136"/>
      <c r="D89" s="135"/>
      <c r="E89" s="116"/>
      <c r="F89" s="51" t="s">
        <v>225</v>
      </c>
      <c r="G89" s="51" t="s">
        <v>209</v>
      </c>
      <c r="H89" s="54">
        <v>30</v>
      </c>
      <c r="I89" s="54">
        <v>30</v>
      </c>
      <c r="J89" s="54">
        <v>10.52</v>
      </c>
      <c r="K89" s="54">
        <v>3.24</v>
      </c>
      <c r="L89" s="54">
        <v>30</v>
      </c>
      <c r="M89" s="54">
        <v>30</v>
      </c>
      <c r="N89" s="54">
        <v>10.65</v>
      </c>
      <c r="O89" s="54">
        <v>3.78</v>
      </c>
      <c r="P89" s="54" t="s">
        <v>224</v>
      </c>
      <c r="Q89" s="45"/>
    </row>
    <row r="90" spans="1:17" s="19" customFormat="1" ht="15" customHeight="1" x14ac:dyDescent="0.3">
      <c r="A90" s="136"/>
      <c r="B90" s="136"/>
      <c r="C90" s="136"/>
      <c r="D90" s="135"/>
      <c r="E90" s="116"/>
      <c r="F90" s="51" t="s">
        <v>226</v>
      </c>
      <c r="G90" s="51" t="s">
        <v>209</v>
      </c>
      <c r="H90" s="54">
        <v>30</v>
      </c>
      <c r="I90" s="45">
        <v>24</v>
      </c>
      <c r="J90" s="45">
        <v>11.22</v>
      </c>
      <c r="K90" s="45">
        <v>2.88</v>
      </c>
      <c r="L90" s="54">
        <v>30</v>
      </c>
      <c r="M90" s="45">
        <v>26</v>
      </c>
      <c r="N90" s="45">
        <v>10.86</v>
      </c>
      <c r="O90" s="45">
        <v>4.0199999999999996</v>
      </c>
      <c r="P90" s="45" t="s">
        <v>224</v>
      </c>
      <c r="Q90" s="45"/>
    </row>
    <row r="91" spans="1:17" s="19" customFormat="1" ht="15" customHeight="1" x14ac:dyDescent="0.3">
      <c r="A91" s="136">
        <v>1680</v>
      </c>
      <c r="B91" s="136" t="s">
        <v>63</v>
      </c>
      <c r="C91" s="136" t="s">
        <v>270</v>
      </c>
      <c r="D91" s="135" t="s">
        <v>313</v>
      </c>
      <c r="E91" s="45" t="s">
        <v>314</v>
      </c>
      <c r="F91" s="51" t="s">
        <v>334</v>
      </c>
      <c r="G91" s="51" t="s">
        <v>209</v>
      </c>
      <c r="H91" s="54">
        <v>38</v>
      </c>
      <c r="I91" s="56">
        <v>31</v>
      </c>
      <c r="J91" s="56">
        <v>18.16</v>
      </c>
      <c r="K91" s="56" t="s">
        <v>229</v>
      </c>
      <c r="L91" s="56">
        <v>40</v>
      </c>
      <c r="M91" s="56">
        <v>35</v>
      </c>
      <c r="N91" s="56">
        <v>12.23</v>
      </c>
      <c r="O91" s="56" t="s">
        <v>229</v>
      </c>
      <c r="P91" s="45" t="s">
        <v>230</v>
      </c>
      <c r="Q91" s="45"/>
    </row>
    <row r="92" spans="1:17" s="19" customFormat="1" ht="15" customHeight="1" x14ac:dyDescent="0.3">
      <c r="A92" s="136"/>
      <c r="B92" s="136"/>
      <c r="C92" s="136"/>
      <c r="D92" s="135"/>
      <c r="E92" s="45" t="s">
        <v>315</v>
      </c>
      <c r="F92" s="51" t="s">
        <v>334</v>
      </c>
      <c r="G92" s="51" t="s">
        <v>209</v>
      </c>
      <c r="H92" s="54">
        <v>38</v>
      </c>
      <c r="I92" s="56">
        <v>31</v>
      </c>
      <c r="J92" s="56">
        <v>17.5</v>
      </c>
      <c r="K92" s="56" t="s">
        <v>229</v>
      </c>
      <c r="L92" s="56">
        <v>40</v>
      </c>
      <c r="M92" s="56">
        <v>35</v>
      </c>
      <c r="N92" s="56">
        <v>12.96</v>
      </c>
      <c r="O92" s="56" t="s">
        <v>229</v>
      </c>
      <c r="P92" s="45" t="s">
        <v>224</v>
      </c>
      <c r="Q92" s="45"/>
    </row>
    <row r="93" spans="1:17" s="19" customFormat="1" ht="15" customHeight="1" x14ac:dyDescent="0.3">
      <c r="A93" s="136"/>
      <c r="B93" s="136"/>
      <c r="C93" s="136"/>
      <c r="D93" s="135"/>
      <c r="E93" s="45" t="s">
        <v>316</v>
      </c>
      <c r="F93" s="51" t="s">
        <v>334</v>
      </c>
      <c r="G93" s="51" t="s">
        <v>209</v>
      </c>
      <c r="H93" s="54">
        <v>38</v>
      </c>
      <c r="I93" s="56">
        <v>31</v>
      </c>
      <c r="J93" s="56">
        <v>13.85</v>
      </c>
      <c r="K93" s="56" t="s">
        <v>229</v>
      </c>
      <c r="L93" s="56">
        <v>40</v>
      </c>
      <c r="M93" s="56">
        <v>35</v>
      </c>
      <c r="N93" s="56">
        <v>9.85</v>
      </c>
      <c r="O93" s="56" t="s">
        <v>229</v>
      </c>
      <c r="P93" s="45" t="s">
        <v>224</v>
      </c>
      <c r="Q93" s="45"/>
    </row>
    <row r="94" spans="1:17" s="19" customFormat="1" ht="15" customHeight="1" x14ac:dyDescent="0.3">
      <c r="A94" s="136"/>
      <c r="B94" s="136"/>
      <c r="C94" s="136"/>
      <c r="D94" s="135"/>
      <c r="E94" s="45" t="s">
        <v>317</v>
      </c>
      <c r="F94" s="51" t="s">
        <v>334</v>
      </c>
      <c r="G94" s="51" t="s">
        <v>209</v>
      </c>
      <c r="H94" s="54">
        <v>38</v>
      </c>
      <c r="I94" s="56">
        <v>31</v>
      </c>
      <c r="J94" s="56">
        <v>17.03</v>
      </c>
      <c r="K94" s="56" t="s">
        <v>229</v>
      </c>
      <c r="L94" s="56">
        <v>40</v>
      </c>
      <c r="M94" s="56">
        <v>35</v>
      </c>
      <c r="N94" s="56">
        <v>10.199999999999999</v>
      </c>
      <c r="O94" s="56" t="s">
        <v>229</v>
      </c>
      <c r="P94" s="45" t="s">
        <v>224</v>
      </c>
      <c r="Q94" s="45"/>
    </row>
    <row r="95" spans="1:17" s="19" customFormat="1" ht="15" customHeight="1" x14ac:dyDescent="0.3">
      <c r="A95" s="128" t="s">
        <v>190</v>
      </c>
      <c r="B95" s="128" t="s">
        <v>129</v>
      </c>
      <c r="C95" s="136" t="s">
        <v>270</v>
      </c>
      <c r="D95" s="142" t="s">
        <v>312</v>
      </c>
      <c r="E95" s="116" t="s">
        <v>229</v>
      </c>
      <c r="F95" s="47" t="s">
        <v>199</v>
      </c>
      <c r="G95" s="48" t="s">
        <v>209</v>
      </c>
      <c r="H95" s="47">
        <v>104</v>
      </c>
      <c r="I95" s="47">
        <v>104</v>
      </c>
      <c r="J95" s="56" t="s">
        <v>229</v>
      </c>
      <c r="K95" s="56" t="s">
        <v>229</v>
      </c>
      <c r="L95" s="47">
        <v>87</v>
      </c>
      <c r="M95" s="47">
        <v>87</v>
      </c>
      <c r="N95" s="56" t="s">
        <v>229</v>
      </c>
      <c r="O95" s="56" t="s">
        <v>229</v>
      </c>
      <c r="P95" s="47" t="s">
        <v>224</v>
      </c>
      <c r="Q95" s="45"/>
    </row>
    <row r="96" spans="1:17" s="19" customFormat="1" ht="15" customHeight="1" x14ac:dyDescent="0.3">
      <c r="A96" s="144"/>
      <c r="B96" s="144"/>
      <c r="C96" s="136"/>
      <c r="D96" s="142"/>
      <c r="E96" s="116"/>
      <c r="F96" s="47" t="s">
        <v>228</v>
      </c>
      <c r="G96" s="48" t="s">
        <v>209</v>
      </c>
      <c r="H96" s="47">
        <v>104</v>
      </c>
      <c r="I96" s="47">
        <v>86</v>
      </c>
      <c r="J96" s="56" t="s">
        <v>229</v>
      </c>
      <c r="K96" s="56" t="s">
        <v>229</v>
      </c>
      <c r="L96" s="47">
        <v>87</v>
      </c>
      <c r="M96" s="47">
        <v>75</v>
      </c>
      <c r="N96" s="56" t="s">
        <v>229</v>
      </c>
      <c r="O96" s="56" t="s">
        <v>229</v>
      </c>
      <c r="P96" s="47" t="s">
        <v>224</v>
      </c>
      <c r="Q96" s="45"/>
    </row>
    <row r="97" spans="1:17" s="19" customFormat="1" ht="15" customHeight="1" x14ac:dyDescent="0.3">
      <c r="A97" s="144"/>
      <c r="B97" s="144"/>
      <c r="C97" s="136"/>
      <c r="D97" s="142"/>
      <c r="E97" s="116"/>
      <c r="F97" s="47" t="s">
        <v>340</v>
      </c>
      <c r="G97" s="48" t="s">
        <v>209</v>
      </c>
      <c r="H97" s="47">
        <v>104</v>
      </c>
      <c r="I97" s="47">
        <v>87</v>
      </c>
      <c r="J97" s="56" t="s">
        <v>229</v>
      </c>
      <c r="K97" s="56" t="s">
        <v>229</v>
      </c>
      <c r="L97" s="47">
        <v>87</v>
      </c>
      <c r="M97" s="47">
        <v>74</v>
      </c>
      <c r="N97" s="56" t="s">
        <v>229</v>
      </c>
      <c r="O97" s="56" t="s">
        <v>229</v>
      </c>
      <c r="P97" s="47" t="s">
        <v>224</v>
      </c>
      <c r="Q97" s="45"/>
    </row>
    <row r="98" spans="1:17" s="19" customFormat="1" ht="15" customHeight="1" x14ac:dyDescent="0.3">
      <c r="A98" s="144"/>
      <c r="B98" s="144"/>
      <c r="C98" s="140" t="s">
        <v>319</v>
      </c>
      <c r="D98" s="142" t="s">
        <v>318</v>
      </c>
      <c r="E98" s="116" t="s">
        <v>229</v>
      </c>
      <c r="F98" s="47" t="s">
        <v>199</v>
      </c>
      <c r="G98" s="60" t="s">
        <v>229</v>
      </c>
      <c r="H98" s="47">
        <v>104</v>
      </c>
      <c r="I98" s="47">
        <v>104</v>
      </c>
      <c r="J98" s="56" t="s">
        <v>229</v>
      </c>
      <c r="K98" s="56" t="s">
        <v>229</v>
      </c>
      <c r="L98" s="47">
        <v>87</v>
      </c>
      <c r="M98" s="47">
        <v>87</v>
      </c>
      <c r="N98" s="56" t="s">
        <v>229</v>
      </c>
      <c r="O98" s="56" t="s">
        <v>229</v>
      </c>
      <c r="P98" s="47" t="s">
        <v>224</v>
      </c>
      <c r="Q98" s="45"/>
    </row>
    <row r="99" spans="1:17" s="19" customFormat="1" ht="15" customHeight="1" x14ac:dyDescent="0.3">
      <c r="A99" s="144"/>
      <c r="B99" s="144"/>
      <c r="C99" s="140"/>
      <c r="D99" s="142"/>
      <c r="E99" s="116"/>
      <c r="F99" s="47" t="s">
        <v>228</v>
      </c>
      <c r="G99" s="60" t="s">
        <v>229</v>
      </c>
      <c r="H99" s="47">
        <v>104</v>
      </c>
      <c r="I99" s="47">
        <v>86</v>
      </c>
      <c r="J99" s="56" t="s">
        <v>229</v>
      </c>
      <c r="K99" s="56" t="s">
        <v>229</v>
      </c>
      <c r="L99" s="47">
        <v>87</v>
      </c>
      <c r="M99" s="47">
        <v>75</v>
      </c>
      <c r="N99" s="56" t="s">
        <v>229</v>
      </c>
      <c r="O99" s="56" t="s">
        <v>229</v>
      </c>
      <c r="P99" s="47" t="s">
        <v>224</v>
      </c>
      <c r="Q99" s="45"/>
    </row>
    <row r="100" spans="1:17" s="19" customFormat="1" ht="15" customHeight="1" x14ac:dyDescent="0.3">
      <c r="A100" s="144"/>
      <c r="B100" s="144"/>
      <c r="C100" s="140"/>
      <c r="D100" s="142"/>
      <c r="E100" s="116"/>
      <c r="F100" s="47" t="s">
        <v>340</v>
      </c>
      <c r="G100" s="60" t="s">
        <v>229</v>
      </c>
      <c r="H100" s="47">
        <v>104</v>
      </c>
      <c r="I100" s="47">
        <v>87</v>
      </c>
      <c r="J100" s="56" t="s">
        <v>229</v>
      </c>
      <c r="K100" s="56" t="s">
        <v>229</v>
      </c>
      <c r="L100" s="47">
        <v>87</v>
      </c>
      <c r="M100" s="47">
        <v>74</v>
      </c>
      <c r="N100" s="56" t="s">
        <v>229</v>
      </c>
      <c r="O100" s="56" t="s">
        <v>229</v>
      </c>
      <c r="P100" s="47" t="s">
        <v>224</v>
      </c>
      <c r="Q100" s="45"/>
    </row>
    <row r="101" spans="1:17" s="21" customFormat="1" ht="15" customHeight="1" x14ac:dyDescent="0.3">
      <c r="A101" s="144"/>
      <c r="B101" s="144"/>
      <c r="C101" s="117" t="s">
        <v>366</v>
      </c>
      <c r="D101" s="120" t="s">
        <v>367</v>
      </c>
      <c r="E101" s="116" t="s">
        <v>229</v>
      </c>
      <c r="F101" s="47" t="s">
        <v>199</v>
      </c>
      <c r="G101" s="60" t="s">
        <v>229</v>
      </c>
      <c r="H101" s="47">
        <v>104</v>
      </c>
      <c r="I101" s="59">
        <v>104</v>
      </c>
      <c r="J101" s="56" t="s">
        <v>229</v>
      </c>
      <c r="K101" s="56" t="s">
        <v>229</v>
      </c>
      <c r="L101" s="47">
        <v>87</v>
      </c>
      <c r="M101" s="59">
        <v>87</v>
      </c>
      <c r="N101" s="56" t="s">
        <v>229</v>
      </c>
      <c r="O101" s="56" t="s">
        <v>229</v>
      </c>
      <c r="P101" s="47" t="s">
        <v>224</v>
      </c>
      <c r="Q101" s="45"/>
    </row>
    <row r="102" spans="1:17" s="21" customFormat="1" ht="15" customHeight="1" x14ac:dyDescent="0.3">
      <c r="A102" s="144"/>
      <c r="B102" s="144"/>
      <c r="C102" s="118"/>
      <c r="D102" s="121"/>
      <c r="E102" s="116"/>
      <c r="F102" s="47" t="s">
        <v>228</v>
      </c>
      <c r="G102" s="60" t="s">
        <v>229</v>
      </c>
      <c r="H102" s="47">
        <v>104</v>
      </c>
      <c r="I102" s="59">
        <v>86</v>
      </c>
      <c r="J102" s="56" t="s">
        <v>229</v>
      </c>
      <c r="K102" s="56" t="s">
        <v>229</v>
      </c>
      <c r="L102" s="47">
        <v>87</v>
      </c>
      <c r="M102" s="59">
        <v>75</v>
      </c>
      <c r="N102" s="56" t="s">
        <v>229</v>
      </c>
      <c r="O102" s="56" t="s">
        <v>229</v>
      </c>
      <c r="P102" s="47" t="s">
        <v>224</v>
      </c>
      <c r="Q102" s="45"/>
    </row>
    <row r="103" spans="1:17" s="21" customFormat="1" ht="15" customHeight="1" x14ac:dyDescent="0.3">
      <c r="A103" s="129"/>
      <c r="B103" s="129"/>
      <c r="C103" s="119"/>
      <c r="D103" s="122"/>
      <c r="E103" s="116"/>
      <c r="F103" s="47" t="s">
        <v>340</v>
      </c>
      <c r="G103" s="60" t="s">
        <v>229</v>
      </c>
      <c r="H103" s="47">
        <v>104</v>
      </c>
      <c r="I103" s="59">
        <v>87</v>
      </c>
      <c r="J103" s="56" t="s">
        <v>229</v>
      </c>
      <c r="K103" s="56" t="s">
        <v>229</v>
      </c>
      <c r="L103" s="47">
        <v>87</v>
      </c>
      <c r="M103" s="59">
        <v>74</v>
      </c>
      <c r="N103" s="56" t="s">
        <v>229</v>
      </c>
      <c r="O103" s="56" t="s">
        <v>229</v>
      </c>
      <c r="P103" s="47" t="s">
        <v>224</v>
      </c>
      <c r="Q103" s="45"/>
    </row>
    <row r="104" spans="1:17" s="19" customFormat="1" ht="15" customHeight="1" x14ac:dyDescent="0.3">
      <c r="A104" s="143">
        <v>326</v>
      </c>
      <c r="B104" s="116" t="s">
        <v>335</v>
      </c>
      <c r="C104" s="70" t="s">
        <v>238</v>
      </c>
      <c r="D104" s="132" t="s">
        <v>365</v>
      </c>
      <c r="E104" s="48" t="s">
        <v>229</v>
      </c>
      <c r="F104" s="51" t="s">
        <v>332</v>
      </c>
      <c r="G104" s="60" t="s">
        <v>348</v>
      </c>
      <c r="H104" s="51">
        <v>22</v>
      </c>
      <c r="I104" s="67">
        <v>22</v>
      </c>
      <c r="J104" s="67" t="s">
        <v>239</v>
      </c>
      <c r="K104" s="68" t="s">
        <v>240</v>
      </c>
      <c r="L104" s="67">
        <v>22</v>
      </c>
      <c r="M104" s="67">
        <v>22</v>
      </c>
      <c r="N104" s="67" t="s">
        <v>241</v>
      </c>
      <c r="O104" s="68" t="s">
        <v>242</v>
      </c>
      <c r="P104" s="58">
        <v>0.02</v>
      </c>
      <c r="Q104" s="45"/>
    </row>
    <row r="105" spans="1:17" s="19" customFormat="1" ht="15" customHeight="1" x14ac:dyDescent="0.3">
      <c r="A105" s="143"/>
      <c r="B105" s="116"/>
      <c r="C105" s="70" t="s">
        <v>237</v>
      </c>
      <c r="D105" s="133"/>
      <c r="E105" s="48" t="s">
        <v>229</v>
      </c>
      <c r="F105" s="51" t="s">
        <v>332</v>
      </c>
      <c r="G105" s="60" t="s">
        <v>348</v>
      </c>
      <c r="H105" s="51">
        <v>20</v>
      </c>
      <c r="I105" s="51">
        <v>20</v>
      </c>
      <c r="J105" s="51" t="s">
        <v>243</v>
      </c>
      <c r="K105" s="48" t="s">
        <v>244</v>
      </c>
      <c r="L105" s="51">
        <v>22</v>
      </c>
      <c r="M105" s="51">
        <v>22</v>
      </c>
      <c r="N105" s="51" t="s">
        <v>241</v>
      </c>
      <c r="O105" s="48" t="s">
        <v>245</v>
      </c>
      <c r="P105" s="58">
        <v>0.02</v>
      </c>
      <c r="Q105" s="45"/>
    </row>
    <row r="106" spans="1:17" s="19" customFormat="1" ht="15" customHeight="1" x14ac:dyDescent="0.3">
      <c r="A106" s="143"/>
      <c r="B106" s="116"/>
      <c r="C106" s="70" t="s">
        <v>238</v>
      </c>
      <c r="D106" s="133"/>
      <c r="E106" s="48" t="s">
        <v>229</v>
      </c>
      <c r="F106" s="51" t="s">
        <v>333</v>
      </c>
      <c r="G106" s="60" t="s">
        <v>348</v>
      </c>
      <c r="H106" s="51">
        <v>22</v>
      </c>
      <c r="I106" s="51">
        <v>21</v>
      </c>
      <c r="J106" s="51" t="s">
        <v>246</v>
      </c>
      <c r="K106" s="48" t="s">
        <v>247</v>
      </c>
      <c r="L106" s="51">
        <v>22</v>
      </c>
      <c r="M106" s="51">
        <v>20</v>
      </c>
      <c r="N106" s="51" t="s">
        <v>248</v>
      </c>
      <c r="O106" s="48" t="s">
        <v>249</v>
      </c>
      <c r="P106" s="58">
        <v>0.08</v>
      </c>
      <c r="Q106" s="45"/>
    </row>
    <row r="107" spans="1:17" s="19" customFormat="1" ht="15" customHeight="1" x14ac:dyDescent="0.3">
      <c r="A107" s="143"/>
      <c r="B107" s="116"/>
      <c r="C107" s="70" t="s">
        <v>237</v>
      </c>
      <c r="D107" s="134"/>
      <c r="E107" s="48" t="s">
        <v>229</v>
      </c>
      <c r="F107" s="51" t="s">
        <v>333</v>
      </c>
      <c r="G107" s="60" t="s">
        <v>348</v>
      </c>
      <c r="H107" s="51">
        <v>20</v>
      </c>
      <c r="I107" s="51">
        <v>19</v>
      </c>
      <c r="J107" s="51" t="s">
        <v>241</v>
      </c>
      <c r="K107" s="48" t="s">
        <v>250</v>
      </c>
      <c r="L107" s="51">
        <v>22</v>
      </c>
      <c r="M107" s="51">
        <v>20</v>
      </c>
      <c r="N107" s="51" t="s">
        <v>248</v>
      </c>
      <c r="O107" s="48" t="s">
        <v>251</v>
      </c>
      <c r="P107" s="58">
        <v>0.08</v>
      </c>
      <c r="Q107" s="45"/>
    </row>
    <row r="108" spans="1:17" s="19" customFormat="1" ht="15" customHeight="1" x14ac:dyDescent="0.3">
      <c r="A108" s="51">
        <v>1284</v>
      </c>
      <c r="B108" s="51" t="s">
        <v>67</v>
      </c>
      <c r="C108" s="51" t="s">
        <v>252</v>
      </c>
      <c r="D108" s="66" t="s">
        <v>364</v>
      </c>
      <c r="E108" s="48" t="s">
        <v>229</v>
      </c>
      <c r="F108" s="51" t="s">
        <v>253</v>
      </c>
      <c r="G108" s="45" t="s">
        <v>255</v>
      </c>
      <c r="H108" s="140" t="s">
        <v>254</v>
      </c>
      <c r="I108" s="140"/>
      <c r="J108" s="140"/>
      <c r="K108" s="140"/>
      <c r="L108" s="140" t="s">
        <v>256</v>
      </c>
      <c r="M108" s="140"/>
      <c r="N108" s="140"/>
      <c r="O108" s="140"/>
      <c r="P108" s="45">
        <v>3.0000000000000001E-3</v>
      </c>
      <c r="Q108" s="45"/>
    </row>
    <row r="109" spans="1:17" x14ac:dyDescent="0.3">
      <c r="A109" s="17"/>
      <c r="B109" s="17"/>
      <c r="C109" s="19"/>
      <c r="E109" s="17"/>
      <c r="G109" s="17"/>
      <c r="H109" s="17"/>
      <c r="I109" s="17"/>
      <c r="J109" s="17"/>
      <c r="K109" s="17"/>
      <c r="L109" s="17"/>
      <c r="M109" s="17"/>
      <c r="N109" s="17"/>
      <c r="O109" s="17"/>
      <c r="P109" s="17"/>
      <c r="Q109" s="17"/>
    </row>
    <row r="110" spans="1:17" x14ac:dyDescent="0.3">
      <c r="A110" s="17"/>
      <c r="B110" s="17"/>
      <c r="C110" s="19"/>
      <c r="E110" s="17"/>
      <c r="G110" s="17"/>
      <c r="H110" s="17"/>
      <c r="I110" s="17"/>
      <c r="J110" s="17"/>
      <c r="K110" s="17"/>
      <c r="L110" s="17"/>
      <c r="M110" s="17"/>
      <c r="N110" s="17"/>
      <c r="O110" s="17"/>
      <c r="P110" s="17"/>
      <c r="Q110" s="17"/>
    </row>
    <row r="111" spans="1:17" x14ac:dyDescent="0.3">
      <c r="A111" s="17"/>
      <c r="B111" s="17"/>
      <c r="C111" s="19"/>
      <c r="E111" s="17"/>
      <c r="G111" s="17"/>
      <c r="H111" s="17"/>
      <c r="I111" s="17"/>
      <c r="J111" s="17"/>
      <c r="K111" s="17"/>
      <c r="L111" s="17"/>
      <c r="M111" s="17"/>
      <c r="N111" s="17"/>
      <c r="O111" s="17"/>
      <c r="P111" s="17"/>
      <c r="Q111" s="17"/>
    </row>
  </sheetData>
  <mergeCells count="157">
    <mergeCell ref="P32:P33"/>
    <mergeCell ref="Q30:Q31"/>
    <mergeCell ref="Q32:Q33"/>
    <mergeCell ref="Q26:Q27"/>
    <mergeCell ref="Q28:Q29"/>
    <mergeCell ref="P30:P31"/>
    <mergeCell ref="A12:A33"/>
    <mergeCell ref="D40:D42"/>
    <mergeCell ref="E40:E42"/>
    <mergeCell ref="P26:P27"/>
    <mergeCell ref="P28:P29"/>
    <mergeCell ref="Q20:Q21"/>
    <mergeCell ref="Q22:Q23"/>
    <mergeCell ref="P12:P13"/>
    <mergeCell ref="P18:P19"/>
    <mergeCell ref="P24:P25"/>
    <mergeCell ref="Q24:Q25"/>
    <mergeCell ref="P14:P15"/>
    <mergeCell ref="P16:P17"/>
    <mergeCell ref="P20:P21"/>
    <mergeCell ref="P22:P23"/>
    <mergeCell ref="H108:K108"/>
    <mergeCell ref="L108:O108"/>
    <mergeCell ref="D95:D97"/>
    <mergeCell ref="C95:C97"/>
    <mergeCell ref="C98:C100"/>
    <mergeCell ref="D98:D100"/>
    <mergeCell ref="D74:D79"/>
    <mergeCell ref="C74:C79"/>
    <mergeCell ref="B1:B2"/>
    <mergeCell ref="G1:G2"/>
    <mergeCell ref="H1:K1"/>
    <mergeCell ref="E1:E2"/>
    <mergeCell ref="L1:O1"/>
    <mergeCell ref="C1:C2"/>
    <mergeCell ref="D1:D2"/>
    <mergeCell ref="B6:B11"/>
    <mergeCell ref="C6:C7"/>
    <mergeCell ref="D6:D7"/>
    <mergeCell ref="C8:C11"/>
    <mergeCell ref="D8:D11"/>
    <mergeCell ref="B12:B33"/>
    <mergeCell ref="F1:F2"/>
    <mergeCell ref="C12:C23"/>
    <mergeCell ref="C24:C25"/>
    <mergeCell ref="P80:P81"/>
    <mergeCell ref="P82:P83"/>
    <mergeCell ref="Q76:Q77"/>
    <mergeCell ref="Q80:Q81"/>
    <mergeCell ref="Q82:Q83"/>
    <mergeCell ref="P84:P85"/>
    <mergeCell ref="Q84:Q85"/>
    <mergeCell ref="P86:P87"/>
    <mergeCell ref="Q86:Q87"/>
    <mergeCell ref="A1:A2"/>
    <mergeCell ref="C30:C33"/>
    <mergeCell ref="D30:D33"/>
    <mergeCell ref="A3:A5"/>
    <mergeCell ref="B3:B5"/>
    <mergeCell ref="C3:C5"/>
    <mergeCell ref="D3:D5"/>
    <mergeCell ref="A6:A11"/>
    <mergeCell ref="Q78:Q79"/>
    <mergeCell ref="P74:P75"/>
    <mergeCell ref="Q74:Q75"/>
    <mergeCell ref="P76:P77"/>
    <mergeCell ref="P78:P79"/>
    <mergeCell ref="P1:P2"/>
    <mergeCell ref="Q12:Q13"/>
    <mergeCell ref="Q1:Q2"/>
    <mergeCell ref="D12:D23"/>
    <mergeCell ref="D24:D25"/>
    <mergeCell ref="E3:E5"/>
    <mergeCell ref="E6:E7"/>
    <mergeCell ref="E8:E9"/>
    <mergeCell ref="Q14:Q15"/>
    <mergeCell ref="Q16:Q17"/>
    <mergeCell ref="Q18:Q19"/>
    <mergeCell ref="E10:E11"/>
    <mergeCell ref="E12:E13"/>
    <mergeCell ref="C40:C42"/>
    <mergeCell ref="C34:C36"/>
    <mergeCell ref="C37:C39"/>
    <mergeCell ref="C26:C29"/>
    <mergeCell ref="D26:D29"/>
    <mergeCell ref="D34:D36"/>
    <mergeCell ref="D37:D39"/>
    <mergeCell ref="E14:E15"/>
    <mergeCell ref="E16:E17"/>
    <mergeCell ref="E18:E19"/>
    <mergeCell ref="E20:E21"/>
    <mergeCell ref="E22:E23"/>
    <mergeCell ref="E24:E25"/>
    <mergeCell ref="E26:E27"/>
    <mergeCell ref="E28:E29"/>
    <mergeCell ref="E30:E31"/>
    <mergeCell ref="E32:E33"/>
    <mergeCell ref="A104:A107"/>
    <mergeCell ref="B104:B107"/>
    <mergeCell ref="A95:A103"/>
    <mergeCell ref="B95:B103"/>
    <mergeCell ref="B72:B73"/>
    <mergeCell ref="A72:A73"/>
    <mergeCell ref="A91:A94"/>
    <mergeCell ref="B91:B94"/>
    <mergeCell ref="B88:B90"/>
    <mergeCell ref="A88:A90"/>
    <mergeCell ref="B74:B87"/>
    <mergeCell ref="A74:A87"/>
    <mergeCell ref="B51:B71"/>
    <mergeCell ref="A51:A71"/>
    <mergeCell ref="B34:B50"/>
    <mergeCell ref="A34:A50"/>
    <mergeCell ref="D43:D45"/>
    <mergeCell ref="D46:D48"/>
    <mergeCell ref="E34:E36"/>
    <mergeCell ref="E37:E39"/>
    <mergeCell ref="E43:E45"/>
    <mergeCell ref="E46:E48"/>
    <mergeCell ref="E49:E50"/>
    <mergeCell ref="C43:C45"/>
    <mergeCell ref="C46:C48"/>
    <mergeCell ref="C49:C50"/>
    <mergeCell ref="D51:D71"/>
    <mergeCell ref="C51:C71"/>
    <mergeCell ref="D49:D50"/>
    <mergeCell ref="E76:E77"/>
    <mergeCell ref="E78:E79"/>
    <mergeCell ref="E74:E75"/>
    <mergeCell ref="E80:E81"/>
    <mergeCell ref="E82:E83"/>
    <mergeCell ref="E51:E53"/>
    <mergeCell ref="E54:E56"/>
    <mergeCell ref="E69:E71"/>
    <mergeCell ref="E66:E68"/>
    <mergeCell ref="E63:E65"/>
    <mergeCell ref="E60:E62"/>
    <mergeCell ref="E57:E59"/>
    <mergeCell ref="E101:E103"/>
    <mergeCell ref="C101:C103"/>
    <mergeCell ref="D101:D103"/>
    <mergeCell ref="C84:C85"/>
    <mergeCell ref="D80:D83"/>
    <mergeCell ref="C86:C87"/>
    <mergeCell ref="D86:D87"/>
    <mergeCell ref="D104:D107"/>
    <mergeCell ref="E84:E85"/>
    <mergeCell ref="E86:E87"/>
    <mergeCell ref="E88:E90"/>
    <mergeCell ref="E95:E97"/>
    <mergeCell ref="E98:E100"/>
    <mergeCell ref="D91:D94"/>
    <mergeCell ref="C91:C94"/>
    <mergeCell ref="C88:C90"/>
    <mergeCell ref="D88:D90"/>
    <mergeCell ref="D84:D85"/>
    <mergeCell ref="C80:C83"/>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80" zoomScaleNormal="80" workbookViewId="0">
      <pane xSplit="2" ySplit="2" topLeftCell="C11" activePane="bottomRight" state="frozen"/>
      <selection pane="topRight" activeCell="C1" sqref="C1"/>
      <selection pane="bottomLeft" activeCell="A3" sqref="A3"/>
      <selection pane="bottomRight" activeCell="D9" sqref="D9:D32"/>
    </sheetView>
  </sheetViews>
  <sheetFormatPr defaultRowHeight="13.5" x14ac:dyDescent="0.3"/>
  <cols>
    <col min="1" max="1" width="7.875" style="6" customWidth="1"/>
    <col min="2" max="2" width="15.75" style="6" customWidth="1"/>
    <col min="3" max="3" width="29.25" style="6" customWidth="1"/>
    <col min="4" max="5" width="22.625" style="6" customWidth="1"/>
    <col min="6" max="6" width="43.875" style="21" customWidth="1"/>
    <col min="7" max="8" width="11" style="6" customWidth="1"/>
    <col min="9" max="9" width="13.75" style="6" customWidth="1"/>
    <col min="10" max="10" width="15" style="6" customWidth="1"/>
    <col min="11" max="12" width="11" style="6" customWidth="1"/>
    <col min="13" max="13" width="13.625" style="6" customWidth="1"/>
    <col min="14" max="14" width="15" style="6" customWidth="1"/>
    <col min="15" max="15" width="11" style="6" customWidth="1"/>
    <col min="16" max="16" width="8" style="6" customWidth="1"/>
    <col min="17" max="16384" width="9" style="6"/>
  </cols>
  <sheetData>
    <row r="1" spans="1:19" s="1" customFormat="1" x14ac:dyDescent="0.3">
      <c r="A1" s="145" t="s">
        <v>0</v>
      </c>
      <c r="B1" s="145" t="s">
        <v>1</v>
      </c>
      <c r="C1" s="146" t="s">
        <v>20</v>
      </c>
      <c r="D1" s="146" t="s">
        <v>21</v>
      </c>
      <c r="E1" s="146" t="s">
        <v>27</v>
      </c>
      <c r="F1" s="145" t="s">
        <v>23</v>
      </c>
      <c r="G1" s="149" t="s">
        <v>2</v>
      </c>
      <c r="H1" s="149"/>
      <c r="I1" s="149"/>
      <c r="J1" s="149"/>
      <c r="K1" s="153" t="s">
        <v>3</v>
      </c>
      <c r="L1" s="154"/>
      <c r="M1" s="154"/>
      <c r="N1" s="155"/>
      <c r="O1" s="149" t="s">
        <v>4</v>
      </c>
      <c r="P1" s="150" t="s">
        <v>35</v>
      </c>
    </row>
    <row r="2" spans="1:19" s="1" customFormat="1" x14ac:dyDescent="0.3">
      <c r="A2" s="145"/>
      <c r="B2" s="145"/>
      <c r="C2" s="164"/>
      <c r="D2" s="164"/>
      <c r="E2" s="164"/>
      <c r="F2" s="145"/>
      <c r="G2" s="7" t="s">
        <v>13</v>
      </c>
      <c r="H2" s="7" t="s">
        <v>5</v>
      </c>
      <c r="I2" s="7" t="s">
        <v>15</v>
      </c>
      <c r="J2" s="7" t="s">
        <v>16</v>
      </c>
      <c r="K2" s="7" t="s">
        <v>13</v>
      </c>
      <c r="L2" s="7" t="s">
        <v>5</v>
      </c>
      <c r="M2" s="7" t="s">
        <v>15</v>
      </c>
      <c r="N2" s="7" t="s">
        <v>16</v>
      </c>
      <c r="O2" s="149"/>
      <c r="P2" s="165"/>
    </row>
    <row r="3" spans="1:19" ht="15" customHeight="1" x14ac:dyDescent="0.3">
      <c r="A3" s="161">
        <v>1799</v>
      </c>
      <c r="B3" s="161" t="s">
        <v>385</v>
      </c>
      <c r="C3" s="160" t="s">
        <v>351</v>
      </c>
      <c r="D3" s="120" t="s">
        <v>372</v>
      </c>
      <c r="E3" s="61" t="s">
        <v>229</v>
      </c>
      <c r="F3" s="51" t="s">
        <v>199</v>
      </c>
      <c r="G3" s="61">
        <v>30</v>
      </c>
      <c r="H3" s="61">
        <v>29</v>
      </c>
      <c r="I3" s="61">
        <v>41.7</v>
      </c>
      <c r="J3" s="61">
        <v>34.299999999999997</v>
      </c>
      <c r="K3" s="61">
        <v>29</v>
      </c>
      <c r="L3" s="61">
        <v>29</v>
      </c>
      <c r="M3" s="61">
        <v>42.4</v>
      </c>
      <c r="N3" s="61">
        <v>36.6</v>
      </c>
      <c r="O3" s="45" t="s">
        <v>32</v>
      </c>
    </row>
    <row r="4" spans="1:19" ht="15" customHeight="1" x14ac:dyDescent="0.3">
      <c r="A4" s="162"/>
      <c r="B4" s="162"/>
      <c r="C4" s="160"/>
      <c r="D4" s="121"/>
      <c r="E4" s="61" t="s">
        <v>229</v>
      </c>
      <c r="F4" s="61" t="s">
        <v>336</v>
      </c>
      <c r="G4" s="166" t="s">
        <v>391</v>
      </c>
      <c r="H4" s="166"/>
      <c r="I4" s="166"/>
      <c r="J4" s="166"/>
      <c r="K4" s="166"/>
      <c r="L4" s="166"/>
      <c r="M4" s="166"/>
      <c r="N4" s="166"/>
      <c r="O4" s="45" t="s">
        <v>352</v>
      </c>
    </row>
    <row r="5" spans="1:19" ht="15" customHeight="1" x14ac:dyDescent="0.3">
      <c r="A5" s="162"/>
      <c r="B5" s="162"/>
      <c r="C5" s="160"/>
      <c r="D5" s="121"/>
      <c r="E5" s="61" t="s">
        <v>229</v>
      </c>
      <c r="F5" s="61" t="s">
        <v>337</v>
      </c>
      <c r="G5" s="167" t="s">
        <v>392</v>
      </c>
      <c r="H5" s="167"/>
      <c r="I5" s="167"/>
      <c r="J5" s="167"/>
      <c r="K5" s="167"/>
      <c r="L5" s="167"/>
      <c r="M5" s="167"/>
      <c r="N5" s="167"/>
      <c r="O5" s="45" t="s">
        <v>230</v>
      </c>
    </row>
    <row r="6" spans="1:19" s="36" customFormat="1" ht="15" customHeight="1" x14ac:dyDescent="0.3">
      <c r="A6" s="162"/>
      <c r="B6" s="162"/>
      <c r="C6" s="166" t="s">
        <v>350</v>
      </c>
      <c r="D6" s="121"/>
      <c r="E6" s="62" t="s">
        <v>32</v>
      </c>
      <c r="F6" s="52" t="s">
        <v>199</v>
      </c>
      <c r="G6" s="62">
        <v>30</v>
      </c>
      <c r="H6" s="62">
        <v>30</v>
      </c>
      <c r="I6" s="62">
        <v>42.2</v>
      </c>
      <c r="J6" s="62">
        <v>26</v>
      </c>
      <c r="K6" s="62">
        <v>29</v>
      </c>
      <c r="L6" s="62">
        <v>29</v>
      </c>
      <c r="M6" s="62">
        <v>42.4</v>
      </c>
      <c r="N6" s="62">
        <v>36.6</v>
      </c>
      <c r="O6" s="45" t="s">
        <v>32</v>
      </c>
    </row>
    <row r="7" spans="1:19" s="36" customFormat="1" ht="15" customHeight="1" x14ac:dyDescent="0.3">
      <c r="A7" s="162"/>
      <c r="B7" s="162"/>
      <c r="C7" s="166"/>
      <c r="D7" s="121"/>
      <c r="E7" s="62" t="s">
        <v>32</v>
      </c>
      <c r="F7" s="62" t="s">
        <v>336</v>
      </c>
      <c r="G7" s="166" t="s">
        <v>393</v>
      </c>
      <c r="H7" s="166"/>
      <c r="I7" s="166"/>
      <c r="J7" s="166"/>
      <c r="K7" s="166"/>
      <c r="L7" s="166"/>
      <c r="M7" s="166"/>
      <c r="N7" s="166"/>
      <c r="O7" s="45" t="s">
        <v>34</v>
      </c>
    </row>
    <row r="8" spans="1:19" s="36" customFormat="1" ht="15" customHeight="1" x14ac:dyDescent="0.3">
      <c r="A8" s="163"/>
      <c r="B8" s="163"/>
      <c r="C8" s="166"/>
      <c r="D8" s="122"/>
      <c r="E8" s="62" t="s">
        <v>32</v>
      </c>
      <c r="F8" s="62" t="s">
        <v>337</v>
      </c>
      <c r="G8" s="166" t="s">
        <v>394</v>
      </c>
      <c r="H8" s="166"/>
      <c r="I8" s="166"/>
      <c r="J8" s="166"/>
      <c r="K8" s="166"/>
      <c r="L8" s="166"/>
      <c r="M8" s="166"/>
      <c r="N8" s="166"/>
      <c r="O8" s="45" t="s">
        <v>34</v>
      </c>
    </row>
    <row r="9" spans="1:19" ht="15" customHeight="1" x14ac:dyDescent="0.3">
      <c r="A9" s="156">
        <v>326</v>
      </c>
      <c r="B9" s="157" t="s">
        <v>335</v>
      </c>
      <c r="C9" s="156" t="s">
        <v>349</v>
      </c>
      <c r="D9" s="158" t="s">
        <v>347</v>
      </c>
      <c r="E9" s="31" t="s">
        <v>326</v>
      </c>
      <c r="F9" s="31" t="s">
        <v>332</v>
      </c>
      <c r="G9" s="37">
        <v>20</v>
      </c>
      <c r="H9" s="37">
        <v>20</v>
      </c>
      <c r="I9" s="37">
        <v>1.3</v>
      </c>
      <c r="J9" s="37">
        <v>2.2000000000000002</v>
      </c>
      <c r="K9" s="37">
        <v>22</v>
      </c>
      <c r="L9" s="37">
        <v>22</v>
      </c>
      <c r="M9" s="37">
        <v>0.5</v>
      </c>
      <c r="N9" s="37">
        <v>1.7</v>
      </c>
      <c r="O9" s="45" t="s">
        <v>352</v>
      </c>
      <c r="P9" s="21"/>
      <c r="Q9" s="21"/>
      <c r="R9" s="21"/>
      <c r="S9" s="21"/>
    </row>
    <row r="10" spans="1:19" ht="15" customHeight="1" x14ac:dyDescent="0.3">
      <c r="A10" s="156"/>
      <c r="B10" s="157"/>
      <c r="C10" s="156"/>
      <c r="D10" s="159"/>
      <c r="E10" s="31" t="s">
        <v>321</v>
      </c>
      <c r="F10" s="31" t="s">
        <v>332</v>
      </c>
      <c r="G10" s="37">
        <v>20</v>
      </c>
      <c r="H10" s="37">
        <v>20</v>
      </c>
      <c r="I10" s="37">
        <v>1.4</v>
      </c>
      <c r="J10" s="37">
        <v>2.2000000000000002</v>
      </c>
      <c r="K10" s="37">
        <v>22</v>
      </c>
      <c r="L10" s="37">
        <v>22</v>
      </c>
      <c r="M10" s="37">
        <v>0.4</v>
      </c>
      <c r="N10" s="37">
        <v>1.7</v>
      </c>
      <c r="O10" s="45" t="s">
        <v>352</v>
      </c>
      <c r="P10" s="21"/>
      <c r="Q10" s="21"/>
      <c r="R10" s="21"/>
      <c r="S10" s="21"/>
    </row>
    <row r="11" spans="1:19" ht="15" customHeight="1" x14ac:dyDescent="0.3">
      <c r="A11" s="156"/>
      <c r="B11" s="157"/>
      <c r="C11" s="156"/>
      <c r="D11" s="159"/>
      <c r="E11" s="31" t="s">
        <v>322</v>
      </c>
      <c r="F11" s="31" t="s">
        <v>332</v>
      </c>
      <c r="G11" s="37">
        <v>20</v>
      </c>
      <c r="H11" s="37">
        <v>20</v>
      </c>
      <c r="I11" s="37">
        <v>1.4</v>
      </c>
      <c r="J11" s="37">
        <v>2.8</v>
      </c>
      <c r="K11" s="37">
        <v>22</v>
      </c>
      <c r="L11" s="37">
        <v>22</v>
      </c>
      <c r="M11" s="37">
        <v>0.2</v>
      </c>
      <c r="N11" s="37">
        <v>1.9</v>
      </c>
      <c r="O11" s="45" t="s">
        <v>352</v>
      </c>
      <c r="P11" s="21"/>
      <c r="Q11" s="21"/>
      <c r="R11" s="21"/>
      <c r="S11" s="21"/>
    </row>
    <row r="12" spans="1:19" ht="15" customHeight="1" x14ac:dyDescent="0.3">
      <c r="A12" s="156"/>
      <c r="B12" s="157"/>
      <c r="C12" s="156"/>
      <c r="D12" s="159"/>
      <c r="E12" s="31" t="s">
        <v>323</v>
      </c>
      <c r="F12" s="31" t="s">
        <v>332</v>
      </c>
      <c r="G12" s="37">
        <v>20</v>
      </c>
      <c r="H12" s="37">
        <v>20</v>
      </c>
      <c r="I12" s="37">
        <v>1</v>
      </c>
      <c r="J12" s="37">
        <v>2.2000000000000002</v>
      </c>
      <c r="K12" s="37">
        <v>22</v>
      </c>
      <c r="L12" s="37">
        <v>22</v>
      </c>
      <c r="M12" s="37">
        <v>0.3</v>
      </c>
      <c r="N12" s="37">
        <v>1.6</v>
      </c>
      <c r="O12" s="45" t="s">
        <v>352</v>
      </c>
      <c r="P12" s="21"/>
      <c r="Q12" s="21"/>
      <c r="R12" s="21"/>
      <c r="S12" s="21"/>
    </row>
    <row r="13" spans="1:19" ht="15" customHeight="1" x14ac:dyDescent="0.3">
      <c r="A13" s="156"/>
      <c r="B13" s="157"/>
      <c r="C13" s="156"/>
      <c r="D13" s="159"/>
      <c r="E13" s="31" t="s">
        <v>324</v>
      </c>
      <c r="F13" s="31" t="s">
        <v>332</v>
      </c>
      <c r="G13" s="37">
        <v>20</v>
      </c>
      <c r="H13" s="37">
        <v>20</v>
      </c>
      <c r="I13" s="37">
        <v>0</v>
      </c>
      <c r="J13" s="37">
        <v>2.5</v>
      </c>
      <c r="K13" s="37">
        <v>22</v>
      </c>
      <c r="L13" s="37">
        <v>22</v>
      </c>
      <c r="M13" s="64" t="s">
        <v>327</v>
      </c>
      <c r="N13" s="37">
        <v>1.8</v>
      </c>
      <c r="O13" s="45" t="s">
        <v>352</v>
      </c>
      <c r="P13" s="21"/>
      <c r="Q13" s="21"/>
      <c r="R13" s="21"/>
      <c r="S13" s="21"/>
    </row>
    <row r="14" spans="1:19" ht="15" customHeight="1" x14ac:dyDescent="0.3">
      <c r="A14" s="156"/>
      <c r="B14" s="157"/>
      <c r="C14" s="156"/>
      <c r="D14" s="159"/>
      <c r="E14" s="31" t="s">
        <v>325</v>
      </c>
      <c r="F14" s="31" t="s">
        <v>333</v>
      </c>
      <c r="G14" s="37">
        <v>20</v>
      </c>
      <c r="H14" s="37">
        <v>20</v>
      </c>
      <c r="I14" s="65">
        <v>2</v>
      </c>
      <c r="J14" s="37">
        <v>4.2</v>
      </c>
      <c r="K14" s="37">
        <v>22</v>
      </c>
      <c r="L14" s="37">
        <v>22</v>
      </c>
      <c r="M14" s="64" t="s">
        <v>328</v>
      </c>
      <c r="N14" s="37">
        <v>3.2</v>
      </c>
      <c r="O14" s="45" t="s">
        <v>352</v>
      </c>
      <c r="P14" s="21"/>
      <c r="Q14" s="21"/>
      <c r="R14" s="21"/>
      <c r="S14" s="21"/>
    </row>
    <row r="15" spans="1:19" ht="15" customHeight="1" x14ac:dyDescent="0.3">
      <c r="A15" s="156"/>
      <c r="B15" s="157"/>
      <c r="C15" s="156"/>
      <c r="D15" s="159"/>
      <c r="E15" s="31" t="s">
        <v>326</v>
      </c>
      <c r="F15" s="31" t="s">
        <v>333</v>
      </c>
      <c r="G15" s="37">
        <v>20</v>
      </c>
      <c r="H15" s="37">
        <v>19</v>
      </c>
      <c r="I15" s="37">
        <v>0.7</v>
      </c>
      <c r="J15" s="37">
        <v>2.2000000000000002</v>
      </c>
      <c r="K15" s="37">
        <v>22</v>
      </c>
      <c r="L15" s="37">
        <v>20</v>
      </c>
      <c r="M15" s="37">
        <v>0.3</v>
      </c>
      <c r="N15" s="37">
        <v>1.9</v>
      </c>
      <c r="O15" s="45" t="s">
        <v>352</v>
      </c>
      <c r="P15" s="21"/>
      <c r="Q15" s="21"/>
      <c r="R15" s="21"/>
      <c r="S15" s="21"/>
    </row>
    <row r="16" spans="1:19" ht="15" customHeight="1" x14ac:dyDescent="0.3">
      <c r="A16" s="156"/>
      <c r="B16" s="157"/>
      <c r="C16" s="156"/>
      <c r="D16" s="159"/>
      <c r="E16" s="31" t="s">
        <v>321</v>
      </c>
      <c r="F16" s="31" t="s">
        <v>333</v>
      </c>
      <c r="G16" s="37">
        <v>20</v>
      </c>
      <c r="H16" s="37">
        <v>19</v>
      </c>
      <c r="I16" s="37">
        <v>0.8</v>
      </c>
      <c r="J16" s="37">
        <v>2.2000000000000002</v>
      </c>
      <c r="K16" s="37">
        <v>22</v>
      </c>
      <c r="L16" s="37">
        <v>20</v>
      </c>
      <c r="M16" s="37">
        <v>0.3</v>
      </c>
      <c r="N16" s="37">
        <v>2.2000000000000002</v>
      </c>
      <c r="O16" s="45" t="s">
        <v>352</v>
      </c>
      <c r="P16" s="21"/>
      <c r="Q16" s="21"/>
      <c r="R16" s="21"/>
      <c r="S16" s="21"/>
    </row>
    <row r="17" spans="1:19" ht="15" customHeight="1" x14ac:dyDescent="0.3">
      <c r="A17" s="156"/>
      <c r="B17" s="157"/>
      <c r="C17" s="156"/>
      <c r="D17" s="159"/>
      <c r="E17" s="31" t="s">
        <v>322</v>
      </c>
      <c r="F17" s="31" t="s">
        <v>333</v>
      </c>
      <c r="G17" s="37">
        <v>20</v>
      </c>
      <c r="H17" s="37">
        <v>19</v>
      </c>
      <c r="I17" s="37">
        <v>0.7</v>
      </c>
      <c r="J17" s="37">
        <v>2.2999999999999998</v>
      </c>
      <c r="K17" s="37">
        <v>22</v>
      </c>
      <c r="L17" s="37">
        <v>20</v>
      </c>
      <c r="M17" s="37">
        <v>0.4</v>
      </c>
      <c r="N17" s="37">
        <v>2.1</v>
      </c>
      <c r="O17" s="45" t="s">
        <v>352</v>
      </c>
      <c r="P17" s="21"/>
      <c r="Q17" s="21"/>
      <c r="R17" s="21"/>
      <c r="S17" s="21"/>
    </row>
    <row r="18" spans="1:19" ht="15" customHeight="1" x14ac:dyDescent="0.3">
      <c r="A18" s="156"/>
      <c r="B18" s="157"/>
      <c r="C18" s="156"/>
      <c r="D18" s="159"/>
      <c r="E18" s="31" t="s">
        <v>323</v>
      </c>
      <c r="F18" s="31" t="s">
        <v>333</v>
      </c>
      <c r="G18" s="37">
        <v>20</v>
      </c>
      <c r="H18" s="37">
        <v>19</v>
      </c>
      <c r="I18" s="37">
        <v>0.6</v>
      </c>
      <c r="J18" s="37">
        <v>1.8</v>
      </c>
      <c r="K18" s="37">
        <v>22</v>
      </c>
      <c r="L18" s="37">
        <v>20</v>
      </c>
      <c r="M18" s="37">
        <v>0.5</v>
      </c>
      <c r="N18" s="37">
        <v>1.8</v>
      </c>
      <c r="O18" s="45" t="s">
        <v>352</v>
      </c>
      <c r="P18" s="21"/>
      <c r="Q18" s="21"/>
      <c r="R18" s="21"/>
      <c r="S18" s="21"/>
    </row>
    <row r="19" spans="1:19" ht="15" customHeight="1" x14ac:dyDescent="0.3">
      <c r="A19" s="156"/>
      <c r="B19" s="157"/>
      <c r="C19" s="156"/>
      <c r="D19" s="159"/>
      <c r="E19" s="31" t="s">
        <v>324</v>
      </c>
      <c r="F19" s="31" t="s">
        <v>333</v>
      </c>
      <c r="G19" s="37">
        <v>20</v>
      </c>
      <c r="H19" s="37">
        <v>19</v>
      </c>
      <c r="I19" s="64" t="s">
        <v>327</v>
      </c>
      <c r="J19" s="37">
        <v>2.5</v>
      </c>
      <c r="K19" s="37">
        <v>22</v>
      </c>
      <c r="L19" s="37">
        <v>20</v>
      </c>
      <c r="M19" s="64" t="s">
        <v>329</v>
      </c>
      <c r="N19" s="37">
        <v>2.5</v>
      </c>
      <c r="O19" s="45" t="s">
        <v>352</v>
      </c>
      <c r="P19" s="21"/>
      <c r="Q19" s="21"/>
      <c r="R19" s="21"/>
      <c r="S19" s="21"/>
    </row>
    <row r="20" spans="1:19" ht="15" customHeight="1" x14ac:dyDescent="0.3">
      <c r="A20" s="156"/>
      <c r="B20" s="157"/>
      <c r="C20" s="156"/>
      <c r="D20" s="159"/>
      <c r="E20" s="31" t="s">
        <v>325</v>
      </c>
      <c r="F20" s="31" t="s">
        <v>333</v>
      </c>
      <c r="G20" s="37">
        <v>20</v>
      </c>
      <c r="H20" s="37">
        <v>19</v>
      </c>
      <c r="I20" s="37">
        <v>0.8</v>
      </c>
      <c r="J20" s="37">
        <v>3.4</v>
      </c>
      <c r="K20" s="37">
        <v>22</v>
      </c>
      <c r="L20" s="37">
        <v>20</v>
      </c>
      <c r="M20" s="64" t="s">
        <v>330</v>
      </c>
      <c r="N20" s="37">
        <v>4.7</v>
      </c>
      <c r="O20" s="45" t="s">
        <v>352</v>
      </c>
      <c r="P20" s="21"/>
      <c r="Q20" s="21"/>
      <c r="R20" s="21"/>
      <c r="S20" s="21"/>
    </row>
    <row r="21" spans="1:19" ht="15" customHeight="1" x14ac:dyDescent="0.3">
      <c r="A21" s="156"/>
      <c r="B21" s="157"/>
      <c r="C21" s="156" t="s">
        <v>346</v>
      </c>
      <c r="D21" s="159"/>
      <c r="E21" s="31" t="s">
        <v>320</v>
      </c>
      <c r="F21" s="31" t="s">
        <v>332</v>
      </c>
      <c r="G21" s="37">
        <v>22</v>
      </c>
      <c r="H21" s="37">
        <v>22</v>
      </c>
      <c r="I21" s="37">
        <v>6.3</v>
      </c>
      <c r="J21" s="37">
        <v>3.1</v>
      </c>
      <c r="K21" s="37">
        <v>22</v>
      </c>
      <c r="L21" s="37">
        <v>22</v>
      </c>
      <c r="M21" s="37">
        <v>0.5</v>
      </c>
      <c r="N21" s="37">
        <v>1.7</v>
      </c>
      <c r="O21" s="45" t="s">
        <v>230</v>
      </c>
      <c r="P21" s="21"/>
      <c r="Q21" s="21"/>
      <c r="R21" s="21"/>
      <c r="S21" s="21"/>
    </row>
    <row r="22" spans="1:19" ht="15" customHeight="1" x14ac:dyDescent="0.3">
      <c r="A22" s="156"/>
      <c r="B22" s="157"/>
      <c r="C22" s="156"/>
      <c r="D22" s="159"/>
      <c r="E22" s="31" t="s">
        <v>321</v>
      </c>
      <c r="F22" s="31" t="s">
        <v>332</v>
      </c>
      <c r="G22" s="37">
        <v>22</v>
      </c>
      <c r="H22" s="37">
        <v>22</v>
      </c>
      <c r="I22" s="37">
        <v>6.4</v>
      </c>
      <c r="J22" s="37">
        <v>2.9</v>
      </c>
      <c r="K22" s="37">
        <v>22</v>
      </c>
      <c r="L22" s="37">
        <v>22</v>
      </c>
      <c r="M22" s="37">
        <v>0.4</v>
      </c>
      <c r="N22" s="37">
        <v>1.7</v>
      </c>
      <c r="O22" s="45" t="s">
        <v>230</v>
      </c>
      <c r="P22" s="21"/>
      <c r="Q22" s="21"/>
      <c r="R22" s="21"/>
      <c r="S22" s="21"/>
    </row>
    <row r="23" spans="1:19" ht="15" customHeight="1" x14ac:dyDescent="0.3">
      <c r="A23" s="156"/>
      <c r="B23" s="157"/>
      <c r="C23" s="156"/>
      <c r="D23" s="159"/>
      <c r="E23" s="31" t="s">
        <v>322</v>
      </c>
      <c r="F23" s="31" t="s">
        <v>332</v>
      </c>
      <c r="G23" s="37">
        <v>22</v>
      </c>
      <c r="H23" s="37">
        <v>22</v>
      </c>
      <c r="I23" s="37">
        <v>5.3</v>
      </c>
      <c r="J23" s="37">
        <v>2.7</v>
      </c>
      <c r="K23" s="37">
        <v>22</v>
      </c>
      <c r="L23" s="37">
        <v>22</v>
      </c>
      <c r="M23" s="37">
        <v>0.2</v>
      </c>
      <c r="N23" s="37">
        <v>1.9</v>
      </c>
      <c r="O23" s="45" t="s">
        <v>230</v>
      </c>
      <c r="P23" s="21"/>
      <c r="Q23" s="21"/>
      <c r="R23" s="21"/>
      <c r="S23" s="21"/>
    </row>
    <row r="24" spans="1:19" ht="15" customHeight="1" x14ac:dyDescent="0.3">
      <c r="A24" s="156"/>
      <c r="B24" s="157"/>
      <c r="C24" s="156"/>
      <c r="D24" s="159"/>
      <c r="E24" s="31" t="s">
        <v>323</v>
      </c>
      <c r="F24" s="31" t="s">
        <v>332</v>
      </c>
      <c r="G24" s="37">
        <v>22</v>
      </c>
      <c r="H24" s="37">
        <v>22</v>
      </c>
      <c r="I24" s="37">
        <v>5.2</v>
      </c>
      <c r="J24" s="37">
        <v>3.2</v>
      </c>
      <c r="K24" s="37">
        <v>22</v>
      </c>
      <c r="L24" s="37">
        <v>22</v>
      </c>
      <c r="M24" s="37">
        <v>0.3</v>
      </c>
      <c r="N24" s="37">
        <v>1.6</v>
      </c>
      <c r="O24" s="45" t="s">
        <v>230</v>
      </c>
    </row>
    <row r="25" spans="1:19" ht="15" customHeight="1" x14ac:dyDescent="0.3">
      <c r="A25" s="156"/>
      <c r="B25" s="157"/>
      <c r="C25" s="156"/>
      <c r="D25" s="159"/>
      <c r="E25" s="31" t="s">
        <v>324</v>
      </c>
      <c r="F25" s="31" t="s">
        <v>332</v>
      </c>
      <c r="G25" s="37">
        <v>22</v>
      </c>
      <c r="H25" s="37">
        <v>22</v>
      </c>
      <c r="I25" s="37">
        <v>3.7</v>
      </c>
      <c r="J25" s="37">
        <v>2.6</v>
      </c>
      <c r="K25" s="37">
        <v>22</v>
      </c>
      <c r="L25" s="37">
        <v>22</v>
      </c>
      <c r="M25" s="64" t="s">
        <v>327</v>
      </c>
      <c r="N25" s="37">
        <v>1.8</v>
      </c>
      <c r="O25" s="45" t="s">
        <v>230</v>
      </c>
    </row>
    <row r="26" spans="1:19" ht="15" customHeight="1" x14ac:dyDescent="0.3">
      <c r="A26" s="156"/>
      <c r="B26" s="157"/>
      <c r="C26" s="156"/>
      <c r="D26" s="159"/>
      <c r="E26" s="31" t="s">
        <v>325</v>
      </c>
      <c r="F26" s="31" t="s">
        <v>333</v>
      </c>
      <c r="G26" s="37">
        <v>22</v>
      </c>
      <c r="H26" s="37">
        <v>22</v>
      </c>
      <c r="I26" s="37">
        <v>9.3000000000000007</v>
      </c>
      <c r="J26" s="37">
        <v>5.2</v>
      </c>
      <c r="K26" s="37">
        <v>22</v>
      </c>
      <c r="L26" s="37">
        <v>20</v>
      </c>
      <c r="M26" s="64" t="s">
        <v>328</v>
      </c>
      <c r="N26" s="37">
        <v>3.2</v>
      </c>
      <c r="O26" s="45" t="s">
        <v>230</v>
      </c>
    </row>
    <row r="27" spans="1:19" ht="15" customHeight="1" x14ac:dyDescent="0.3">
      <c r="A27" s="156"/>
      <c r="B27" s="157"/>
      <c r="C27" s="156"/>
      <c r="D27" s="159"/>
      <c r="E27" s="31" t="s">
        <v>326</v>
      </c>
      <c r="F27" s="31" t="s">
        <v>333</v>
      </c>
      <c r="G27" s="37">
        <v>22</v>
      </c>
      <c r="H27" s="37">
        <v>21</v>
      </c>
      <c r="I27" s="37">
        <v>3.9</v>
      </c>
      <c r="J27" s="37">
        <v>2.2999999999999998</v>
      </c>
      <c r="K27" s="37">
        <v>22</v>
      </c>
      <c r="L27" s="37">
        <v>20</v>
      </c>
      <c r="M27" s="37">
        <v>0.3</v>
      </c>
      <c r="N27" s="37">
        <v>1.9</v>
      </c>
      <c r="O27" s="45" t="s">
        <v>230</v>
      </c>
    </row>
    <row r="28" spans="1:19" ht="15" customHeight="1" x14ac:dyDescent="0.3">
      <c r="A28" s="156"/>
      <c r="B28" s="157"/>
      <c r="C28" s="156"/>
      <c r="D28" s="159"/>
      <c r="E28" s="31" t="s">
        <v>321</v>
      </c>
      <c r="F28" s="31" t="s">
        <v>333</v>
      </c>
      <c r="G28" s="37">
        <v>22</v>
      </c>
      <c r="H28" s="37">
        <v>21</v>
      </c>
      <c r="I28" s="37">
        <v>3.8</v>
      </c>
      <c r="J28" s="37">
        <v>2.1</v>
      </c>
      <c r="K28" s="37">
        <v>22</v>
      </c>
      <c r="L28" s="37">
        <v>20</v>
      </c>
      <c r="M28" s="37">
        <v>0.3</v>
      </c>
      <c r="N28" s="37">
        <v>2.2000000000000002</v>
      </c>
      <c r="O28" s="45" t="s">
        <v>230</v>
      </c>
    </row>
    <row r="29" spans="1:19" ht="15" customHeight="1" x14ac:dyDescent="0.3">
      <c r="A29" s="156"/>
      <c r="B29" s="157"/>
      <c r="C29" s="156"/>
      <c r="D29" s="159"/>
      <c r="E29" s="31" t="s">
        <v>322</v>
      </c>
      <c r="F29" s="31" t="s">
        <v>333</v>
      </c>
      <c r="G29" s="37">
        <v>22</v>
      </c>
      <c r="H29" s="37">
        <v>21</v>
      </c>
      <c r="I29" s="37">
        <v>3.2</v>
      </c>
      <c r="J29" s="37">
        <v>2.2999999999999998</v>
      </c>
      <c r="K29" s="37">
        <v>22</v>
      </c>
      <c r="L29" s="37">
        <v>20</v>
      </c>
      <c r="M29" s="37">
        <v>0.4</v>
      </c>
      <c r="N29" s="37">
        <v>2.1</v>
      </c>
      <c r="O29" s="45" t="s">
        <v>230</v>
      </c>
    </row>
    <row r="30" spans="1:19" ht="15" customHeight="1" x14ac:dyDescent="0.3">
      <c r="A30" s="156"/>
      <c r="B30" s="157"/>
      <c r="C30" s="156"/>
      <c r="D30" s="159"/>
      <c r="E30" s="31" t="s">
        <v>323</v>
      </c>
      <c r="F30" s="31" t="s">
        <v>333</v>
      </c>
      <c r="G30" s="37">
        <v>22</v>
      </c>
      <c r="H30" s="37">
        <v>21</v>
      </c>
      <c r="I30" s="37">
        <v>2.9</v>
      </c>
      <c r="J30" s="37">
        <v>1.8</v>
      </c>
      <c r="K30" s="37">
        <v>22</v>
      </c>
      <c r="L30" s="37">
        <v>20</v>
      </c>
      <c r="M30" s="37">
        <v>0.5</v>
      </c>
      <c r="N30" s="37">
        <v>1.8</v>
      </c>
      <c r="O30" s="45" t="s">
        <v>230</v>
      </c>
    </row>
    <row r="31" spans="1:19" ht="15" customHeight="1" x14ac:dyDescent="0.3">
      <c r="A31" s="156"/>
      <c r="B31" s="157"/>
      <c r="C31" s="156"/>
      <c r="D31" s="159"/>
      <c r="E31" s="31" t="s">
        <v>324</v>
      </c>
      <c r="F31" s="31" t="s">
        <v>333</v>
      </c>
      <c r="G31" s="37">
        <v>22</v>
      </c>
      <c r="H31" s="37">
        <v>21</v>
      </c>
      <c r="I31" s="37">
        <v>1.9</v>
      </c>
      <c r="J31" s="37">
        <v>2</v>
      </c>
      <c r="K31" s="37">
        <v>22</v>
      </c>
      <c r="L31" s="37">
        <v>20</v>
      </c>
      <c r="M31" s="64" t="s">
        <v>329</v>
      </c>
      <c r="N31" s="37">
        <v>2.5</v>
      </c>
      <c r="O31" s="45" t="s">
        <v>230</v>
      </c>
    </row>
    <row r="32" spans="1:19" ht="15" customHeight="1" x14ac:dyDescent="0.3">
      <c r="A32" s="156"/>
      <c r="B32" s="157"/>
      <c r="C32" s="156"/>
      <c r="D32" s="159"/>
      <c r="E32" s="31" t="s">
        <v>325</v>
      </c>
      <c r="F32" s="31" t="s">
        <v>333</v>
      </c>
      <c r="G32" s="37">
        <v>22</v>
      </c>
      <c r="H32" s="37">
        <v>21</v>
      </c>
      <c r="I32" s="37">
        <v>8.1999999999999993</v>
      </c>
      <c r="J32" s="37">
        <v>4.4000000000000004</v>
      </c>
      <c r="K32" s="37">
        <v>22</v>
      </c>
      <c r="L32" s="37">
        <v>20</v>
      </c>
      <c r="M32" s="64" t="s">
        <v>330</v>
      </c>
      <c r="N32" s="37">
        <v>4.7</v>
      </c>
      <c r="O32" s="45" t="s">
        <v>230</v>
      </c>
    </row>
    <row r="34" spans="9:14" x14ac:dyDescent="0.3">
      <c r="J34" s="63"/>
      <c r="N34" s="63"/>
    </row>
    <row r="35" spans="9:14" x14ac:dyDescent="0.3">
      <c r="I35" s="63"/>
      <c r="J35" s="63"/>
    </row>
    <row r="36" spans="9:14" x14ac:dyDescent="0.3">
      <c r="I36" s="63"/>
      <c r="K36" s="21"/>
    </row>
    <row r="37" spans="9:14" x14ac:dyDescent="0.3">
      <c r="I37" s="21"/>
    </row>
  </sheetData>
  <mergeCells count="24">
    <mergeCell ref="P1:P2"/>
    <mergeCell ref="G7:N7"/>
    <mergeCell ref="C6:C8"/>
    <mergeCell ref="G8:N8"/>
    <mergeCell ref="G1:J1"/>
    <mergeCell ref="K1:N1"/>
    <mergeCell ref="O1:O2"/>
    <mergeCell ref="G4:N4"/>
    <mergeCell ref="G5:N5"/>
    <mergeCell ref="A1:A2"/>
    <mergeCell ref="B1:B2"/>
    <mergeCell ref="C1:C2"/>
    <mergeCell ref="D1:D2"/>
    <mergeCell ref="F1:F2"/>
    <mergeCell ref="E1:E2"/>
    <mergeCell ref="A9:A32"/>
    <mergeCell ref="B9:B32"/>
    <mergeCell ref="D3:D8"/>
    <mergeCell ref="C9:C20"/>
    <mergeCell ref="C21:C32"/>
    <mergeCell ref="D9:D32"/>
    <mergeCell ref="C3:C5"/>
    <mergeCell ref="A3:A8"/>
    <mergeCell ref="B3:B8"/>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pane xSplit="2" ySplit="2" topLeftCell="C16" activePane="bottomRight" state="frozen"/>
      <selection pane="topRight" activeCell="C1" sqref="C1"/>
      <selection pane="bottomLeft" activeCell="A3" sqref="A3"/>
      <selection pane="bottomRight" activeCell="D24" sqref="D24:D32"/>
    </sheetView>
  </sheetViews>
  <sheetFormatPr defaultRowHeight="13.5" x14ac:dyDescent="0.3"/>
  <cols>
    <col min="1" max="1" width="7.875" style="2" customWidth="1"/>
    <col min="2" max="3" width="15.75" style="2" customWidth="1"/>
    <col min="4" max="5" width="22.625" style="2" customWidth="1"/>
    <col min="6" max="6" width="9.375" style="21" customWidth="1"/>
    <col min="7" max="8" width="11" style="2" customWidth="1"/>
    <col min="9" max="9" width="13.75" style="2" customWidth="1"/>
    <col min="10" max="10" width="15" style="2" customWidth="1"/>
    <col min="11" max="12" width="11" style="2" customWidth="1"/>
    <col min="13" max="13" width="13.625" style="2" customWidth="1"/>
    <col min="14" max="14" width="15" style="2" customWidth="1"/>
    <col min="15" max="15" width="11" style="2" customWidth="1"/>
    <col min="16" max="16" width="11" style="8" customWidth="1"/>
    <col min="17" max="16384" width="9" style="2"/>
  </cols>
  <sheetData>
    <row r="1" spans="1:16" s="1" customFormat="1" x14ac:dyDescent="0.3">
      <c r="A1" s="145" t="s">
        <v>0</v>
      </c>
      <c r="B1" s="145" t="s">
        <v>1</v>
      </c>
      <c r="C1" s="146" t="s">
        <v>20</v>
      </c>
      <c r="D1" s="146" t="s">
        <v>21</v>
      </c>
      <c r="E1" s="146" t="s">
        <v>27</v>
      </c>
      <c r="F1" s="145" t="s">
        <v>23</v>
      </c>
      <c r="G1" s="149" t="s">
        <v>2</v>
      </c>
      <c r="H1" s="149"/>
      <c r="I1" s="149"/>
      <c r="J1" s="149"/>
      <c r="K1" s="153" t="s">
        <v>3</v>
      </c>
      <c r="L1" s="154"/>
      <c r="M1" s="154"/>
      <c r="N1" s="155"/>
      <c r="O1" s="149" t="s">
        <v>4</v>
      </c>
      <c r="P1" s="150" t="s">
        <v>36</v>
      </c>
    </row>
    <row r="2" spans="1:16" s="1" customFormat="1" x14ac:dyDescent="0.3">
      <c r="A2" s="146"/>
      <c r="B2" s="146"/>
      <c r="C2" s="152"/>
      <c r="D2" s="152"/>
      <c r="E2" s="152"/>
      <c r="F2" s="146"/>
      <c r="G2" s="23" t="s">
        <v>13</v>
      </c>
      <c r="H2" s="23" t="s">
        <v>5</v>
      </c>
      <c r="I2" s="23" t="s">
        <v>15</v>
      </c>
      <c r="J2" s="23" t="s">
        <v>16</v>
      </c>
      <c r="K2" s="23" t="s">
        <v>13</v>
      </c>
      <c r="L2" s="23" t="s">
        <v>5</v>
      </c>
      <c r="M2" s="23" t="s">
        <v>15</v>
      </c>
      <c r="N2" s="23" t="s">
        <v>16</v>
      </c>
      <c r="O2" s="150"/>
      <c r="P2" s="151"/>
    </row>
    <row r="3" spans="1:16" s="24" customFormat="1" ht="15" customHeight="1" x14ac:dyDescent="0.3">
      <c r="A3" s="157">
        <v>205</v>
      </c>
      <c r="B3" s="157" t="s">
        <v>211</v>
      </c>
      <c r="C3" s="140" t="s">
        <v>363</v>
      </c>
      <c r="D3" s="142" t="s">
        <v>368</v>
      </c>
      <c r="E3" s="31" t="s">
        <v>229</v>
      </c>
      <c r="F3" s="51" t="s">
        <v>199</v>
      </c>
      <c r="G3" s="37">
        <v>38</v>
      </c>
      <c r="H3" s="37">
        <v>38</v>
      </c>
      <c r="I3" s="37">
        <v>78.78</v>
      </c>
      <c r="J3" s="37">
        <v>3.12</v>
      </c>
      <c r="K3" s="37">
        <v>36</v>
      </c>
      <c r="L3" s="37">
        <v>36</v>
      </c>
      <c r="M3" s="37">
        <v>79.69</v>
      </c>
      <c r="N3" s="37">
        <v>2.12</v>
      </c>
      <c r="O3" s="37">
        <v>0.73199999999999998</v>
      </c>
      <c r="P3" s="45"/>
    </row>
    <row r="4" spans="1:16" s="24" customFormat="1" ht="15" customHeight="1" x14ac:dyDescent="0.3">
      <c r="A4" s="157"/>
      <c r="B4" s="157"/>
      <c r="C4" s="140"/>
      <c r="D4" s="142"/>
      <c r="E4" s="31" t="s">
        <v>229</v>
      </c>
      <c r="F4" s="51" t="s">
        <v>234</v>
      </c>
      <c r="G4" s="37">
        <v>38</v>
      </c>
      <c r="H4" s="37">
        <v>38</v>
      </c>
      <c r="I4" s="37">
        <v>9</v>
      </c>
      <c r="J4" s="37">
        <v>0.89</v>
      </c>
      <c r="K4" s="37">
        <v>36</v>
      </c>
      <c r="L4" s="37">
        <v>36</v>
      </c>
      <c r="M4" s="37">
        <v>68.36</v>
      </c>
      <c r="N4" s="37">
        <v>2.34</v>
      </c>
      <c r="O4" s="39">
        <v>0</v>
      </c>
      <c r="P4" s="45"/>
    </row>
    <row r="5" spans="1:16" s="24" customFormat="1" ht="15" customHeight="1" x14ac:dyDescent="0.3">
      <c r="A5" s="157"/>
      <c r="B5" s="157"/>
      <c r="C5" s="140"/>
      <c r="D5" s="142"/>
      <c r="E5" s="31" t="s">
        <v>229</v>
      </c>
      <c r="F5" s="51" t="s">
        <v>212</v>
      </c>
      <c r="G5" s="37">
        <v>38</v>
      </c>
      <c r="H5" s="37">
        <v>38</v>
      </c>
      <c r="I5" s="37">
        <v>6.67</v>
      </c>
      <c r="J5" s="37">
        <v>1.0900000000000001</v>
      </c>
      <c r="K5" s="37">
        <v>36</v>
      </c>
      <c r="L5" s="37">
        <v>36</v>
      </c>
      <c r="M5" s="37">
        <v>41.96</v>
      </c>
      <c r="N5" s="37">
        <v>2.67</v>
      </c>
      <c r="O5" s="39">
        <v>0</v>
      </c>
      <c r="P5" s="45"/>
    </row>
    <row r="6" spans="1:16" s="24" customFormat="1" ht="15" customHeight="1" x14ac:dyDescent="0.3">
      <c r="A6" s="168">
        <v>1687</v>
      </c>
      <c r="B6" s="168" t="s">
        <v>231</v>
      </c>
      <c r="C6" s="160" t="s">
        <v>362</v>
      </c>
      <c r="D6" s="142" t="s">
        <v>369</v>
      </c>
      <c r="E6" s="45" t="s">
        <v>353</v>
      </c>
      <c r="F6" s="54" t="s">
        <v>199</v>
      </c>
      <c r="G6" s="45">
        <v>94</v>
      </c>
      <c r="H6" s="38">
        <v>94</v>
      </c>
      <c r="I6" s="38">
        <v>1.8</v>
      </c>
      <c r="J6" s="38">
        <v>0.9</v>
      </c>
      <c r="K6" s="38">
        <v>74</v>
      </c>
      <c r="L6" s="38">
        <v>74</v>
      </c>
      <c r="M6" s="38">
        <v>1.8</v>
      </c>
      <c r="N6" s="38">
        <v>0.9</v>
      </c>
      <c r="O6" s="46" t="s">
        <v>224</v>
      </c>
      <c r="P6" s="45"/>
    </row>
    <row r="7" spans="1:16" s="24" customFormat="1" ht="15" customHeight="1" x14ac:dyDescent="0.3">
      <c r="A7" s="169"/>
      <c r="B7" s="169"/>
      <c r="C7" s="160"/>
      <c r="D7" s="142"/>
      <c r="E7" s="45" t="s">
        <v>353</v>
      </c>
      <c r="F7" s="57" t="s">
        <v>228</v>
      </c>
      <c r="G7" s="45">
        <v>94</v>
      </c>
      <c r="H7" s="38">
        <v>78</v>
      </c>
      <c r="I7" s="38">
        <v>1.9</v>
      </c>
      <c r="J7" s="38">
        <v>0.7</v>
      </c>
      <c r="K7" s="38">
        <v>74</v>
      </c>
      <c r="L7" s="38">
        <v>73</v>
      </c>
      <c r="M7" s="38">
        <v>1.9</v>
      </c>
      <c r="N7" s="38">
        <v>0.9</v>
      </c>
      <c r="O7" s="46" t="s">
        <v>224</v>
      </c>
      <c r="P7" s="45"/>
    </row>
    <row r="8" spans="1:16" s="24" customFormat="1" ht="15" customHeight="1" x14ac:dyDescent="0.3">
      <c r="A8" s="169"/>
      <c r="B8" s="169"/>
      <c r="C8" s="160"/>
      <c r="D8" s="142"/>
      <c r="E8" s="45" t="s">
        <v>353</v>
      </c>
      <c r="F8" s="57" t="s">
        <v>340</v>
      </c>
      <c r="G8" s="45">
        <v>94</v>
      </c>
      <c r="H8" s="38">
        <v>78</v>
      </c>
      <c r="I8" s="40">
        <v>2</v>
      </c>
      <c r="J8" s="41">
        <v>0.8</v>
      </c>
      <c r="K8" s="38">
        <v>74</v>
      </c>
      <c r="L8" s="41">
        <v>71</v>
      </c>
      <c r="M8" s="40">
        <v>2</v>
      </c>
      <c r="N8" s="41">
        <v>0.7</v>
      </c>
      <c r="O8" s="46" t="s">
        <v>224</v>
      </c>
      <c r="P8" s="45"/>
    </row>
    <row r="9" spans="1:16" s="24" customFormat="1" ht="15" customHeight="1" x14ac:dyDescent="0.3">
      <c r="A9" s="169"/>
      <c r="B9" s="169"/>
      <c r="C9" s="160"/>
      <c r="D9" s="142"/>
      <c r="E9" s="45" t="s">
        <v>354</v>
      </c>
      <c r="F9" s="54" t="s">
        <v>199</v>
      </c>
      <c r="G9" s="45">
        <v>94</v>
      </c>
      <c r="H9" s="38">
        <v>94</v>
      </c>
      <c r="I9" s="41">
        <v>1.9</v>
      </c>
      <c r="J9" s="41">
        <v>0.9</v>
      </c>
      <c r="K9" s="38">
        <v>74</v>
      </c>
      <c r="L9" s="41">
        <v>74</v>
      </c>
      <c r="M9" s="40">
        <v>2</v>
      </c>
      <c r="N9" s="41">
        <v>0.9</v>
      </c>
      <c r="O9" s="46" t="s">
        <v>224</v>
      </c>
      <c r="P9" s="45"/>
    </row>
    <row r="10" spans="1:16" s="24" customFormat="1" ht="15" customHeight="1" x14ac:dyDescent="0.3">
      <c r="A10" s="169"/>
      <c r="B10" s="169"/>
      <c r="C10" s="160"/>
      <c r="D10" s="142"/>
      <c r="E10" s="45" t="s">
        <v>354</v>
      </c>
      <c r="F10" s="57" t="s">
        <v>228</v>
      </c>
      <c r="G10" s="45">
        <v>94</v>
      </c>
      <c r="H10" s="38">
        <v>78</v>
      </c>
      <c r="I10" s="40">
        <v>2</v>
      </c>
      <c r="J10" s="41">
        <v>0.7</v>
      </c>
      <c r="K10" s="38">
        <v>74</v>
      </c>
      <c r="L10" s="41">
        <v>73</v>
      </c>
      <c r="M10" s="41">
        <v>1.9</v>
      </c>
      <c r="N10" s="41">
        <v>0.9</v>
      </c>
      <c r="O10" s="46" t="s">
        <v>224</v>
      </c>
      <c r="P10" s="45"/>
    </row>
    <row r="11" spans="1:16" s="24" customFormat="1" ht="15" customHeight="1" x14ac:dyDescent="0.3">
      <c r="A11" s="169"/>
      <c r="B11" s="169"/>
      <c r="C11" s="160"/>
      <c r="D11" s="142"/>
      <c r="E11" s="45" t="s">
        <v>354</v>
      </c>
      <c r="F11" s="57" t="s">
        <v>340</v>
      </c>
      <c r="G11" s="45">
        <v>94</v>
      </c>
      <c r="H11" s="38">
        <v>78</v>
      </c>
      <c r="I11" s="40">
        <v>2</v>
      </c>
      <c r="J11" s="41">
        <v>0.8</v>
      </c>
      <c r="K11" s="38">
        <v>74</v>
      </c>
      <c r="L11" s="41">
        <v>71</v>
      </c>
      <c r="M11" s="40">
        <v>2</v>
      </c>
      <c r="N11" s="41">
        <v>0.8</v>
      </c>
      <c r="O11" s="46" t="s">
        <v>224</v>
      </c>
      <c r="P11" s="45"/>
    </row>
    <row r="12" spans="1:16" s="24" customFormat="1" ht="15" customHeight="1" x14ac:dyDescent="0.3">
      <c r="A12" s="169"/>
      <c r="B12" s="169"/>
      <c r="C12" s="160"/>
      <c r="D12" s="142"/>
      <c r="E12" s="45" t="s">
        <v>355</v>
      </c>
      <c r="F12" s="54" t="s">
        <v>199</v>
      </c>
      <c r="G12" s="45">
        <v>94</v>
      </c>
      <c r="H12" s="38">
        <v>94</v>
      </c>
      <c r="I12" s="41">
        <v>1.9</v>
      </c>
      <c r="J12" s="41">
        <v>0.9</v>
      </c>
      <c r="K12" s="38">
        <v>74</v>
      </c>
      <c r="L12" s="41">
        <v>74</v>
      </c>
      <c r="M12" s="40">
        <v>2</v>
      </c>
      <c r="N12" s="41">
        <v>0.8</v>
      </c>
      <c r="O12" s="46" t="s">
        <v>224</v>
      </c>
      <c r="P12" s="45"/>
    </row>
    <row r="13" spans="1:16" s="24" customFormat="1" ht="15" customHeight="1" x14ac:dyDescent="0.3">
      <c r="A13" s="169"/>
      <c r="B13" s="169"/>
      <c r="C13" s="160"/>
      <c r="D13" s="142"/>
      <c r="E13" s="45" t="s">
        <v>355</v>
      </c>
      <c r="F13" s="57" t="s">
        <v>228</v>
      </c>
      <c r="G13" s="45">
        <v>94</v>
      </c>
      <c r="H13" s="38">
        <v>78</v>
      </c>
      <c r="I13" s="41">
        <v>1.7</v>
      </c>
      <c r="J13" s="41">
        <v>0.8</v>
      </c>
      <c r="K13" s="38">
        <v>74</v>
      </c>
      <c r="L13" s="41">
        <v>73</v>
      </c>
      <c r="M13" s="41">
        <v>1.8</v>
      </c>
      <c r="N13" s="41">
        <v>0.9</v>
      </c>
      <c r="O13" s="46" t="s">
        <v>224</v>
      </c>
      <c r="P13" s="45"/>
    </row>
    <row r="14" spans="1:16" s="24" customFormat="1" ht="15" customHeight="1" x14ac:dyDescent="0.3">
      <c r="A14" s="169"/>
      <c r="B14" s="169"/>
      <c r="C14" s="160"/>
      <c r="D14" s="142"/>
      <c r="E14" s="45" t="s">
        <v>355</v>
      </c>
      <c r="F14" s="57" t="s">
        <v>340</v>
      </c>
      <c r="G14" s="45">
        <v>94</v>
      </c>
      <c r="H14" s="38">
        <v>78</v>
      </c>
      <c r="I14" s="41">
        <v>1.9</v>
      </c>
      <c r="J14" s="41">
        <v>0.7</v>
      </c>
      <c r="K14" s="38">
        <v>74</v>
      </c>
      <c r="L14" s="41">
        <v>71</v>
      </c>
      <c r="M14" s="41">
        <v>1.9</v>
      </c>
      <c r="N14" s="41">
        <v>0.8</v>
      </c>
      <c r="O14" s="46" t="s">
        <v>224</v>
      </c>
      <c r="P14" s="45"/>
    </row>
    <row r="15" spans="1:16" s="24" customFormat="1" ht="15" customHeight="1" x14ac:dyDescent="0.3">
      <c r="A15" s="169"/>
      <c r="B15" s="169"/>
      <c r="C15" s="160"/>
      <c r="D15" s="142"/>
      <c r="E15" s="45" t="s">
        <v>356</v>
      </c>
      <c r="F15" s="54" t="s">
        <v>199</v>
      </c>
      <c r="G15" s="45">
        <v>94</v>
      </c>
      <c r="H15" s="38">
        <v>94</v>
      </c>
      <c r="I15" s="41">
        <v>1.6</v>
      </c>
      <c r="J15" s="41">
        <v>0.8</v>
      </c>
      <c r="K15" s="38">
        <v>74</v>
      </c>
      <c r="L15" s="41">
        <v>74</v>
      </c>
      <c r="M15" s="41">
        <v>1.6</v>
      </c>
      <c r="N15" s="41">
        <v>0.9</v>
      </c>
      <c r="O15" s="46" t="s">
        <v>224</v>
      </c>
      <c r="P15" s="45"/>
    </row>
    <row r="16" spans="1:16" s="24" customFormat="1" ht="15" customHeight="1" x14ac:dyDescent="0.3">
      <c r="A16" s="169"/>
      <c r="B16" s="169"/>
      <c r="C16" s="160"/>
      <c r="D16" s="142"/>
      <c r="E16" s="45" t="s">
        <v>356</v>
      </c>
      <c r="F16" s="57" t="s">
        <v>228</v>
      </c>
      <c r="G16" s="45">
        <v>94</v>
      </c>
      <c r="H16" s="38">
        <v>78</v>
      </c>
      <c r="I16" s="41">
        <v>1.8</v>
      </c>
      <c r="J16" s="41">
        <v>0.8</v>
      </c>
      <c r="K16" s="38">
        <v>74</v>
      </c>
      <c r="L16" s="41">
        <v>73</v>
      </c>
      <c r="M16" s="41">
        <v>1.7</v>
      </c>
      <c r="N16" s="40">
        <v>1</v>
      </c>
      <c r="O16" s="46" t="s">
        <v>224</v>
      </c>
      <c r="P16" s="45"/>
    </row>
    <row r="17" spans="1:16" s="24" customFormat="1" ht="15" customHeight="1" x14ac:dyDescent="0.3">
      <c r="A17" s="169"/>
      <c r="B17" s="169"/>
      <c r="C17" s="160"/>
      <c r="D17" s="142"/>
      <c r="E17" s="45" t="s">
        <v>356</v>
      </c>
      <c r="F17" s="57" t="s">
        <v>340</v>
      </c>
      <c r="G17" s="45">
        <v>94</v>
      </c>
      <c r="H17" s="38">
        <v>78</v>
      </c>
      <c r="I17" s="38">
        <v>1.8</v>
      </c>
      <c r="J17" s="38">
        <v>0.8</v>
      </c>
      <c r="K17" s="38">
        <v>74</v>
      </c>
      <c r="L17" s="38">
        <v>71</v>
      </c>
      <c r="M17" s="38">
        <v>1.7</v>
      </c>
      <c r="N17" s="38">
        <v>0.8</v>
      </c>
      <c r="O17" s="46" t="s">
        <v>224</v>
      </c>
      <c r="P17" s="45"/>
    </row>
    <row r="18" spans="1:16" s="24" customFormat="1" ht="15" customHeight="1" x14ac:dyDescent="0.3">
      <c r="A18" s="169"/>
      <c r="B18" s="169"/>
      <c r="C18" s="160"/>
      <c r="D18" s="142"/>
      <c r="E18" s="45" t="s">
        <v>357</v>
      </c>
      <c r="F18" s="54" t="s">
        <v>199</v>
      </c>
      <c r="G18" s="45">
        <v>94</v>
      </c>
      <c r="H18" s="38">
        <v>94</v>
      </c>
      <c r="I18" s="38">
        <v>1.7</v>
      </c>
      <c r="J18" s="38">
        <v>0.8</v>
      </c>
      <c r="K18" s="38">
        <v>74</v>
      </c>
      <c r="L18" s="38">
        <v>74</v>
      </c>
      <c r="M18" s="38">
        <v>1.9</v>
      </c>
      <c r="N18" s="38">
        <v>0.8</v>
      </c>
      <c r="O18" s="46" t="s">
        <v>224</v>
      </c>
      <c r="P18" s="45"/>
    </row>
    <row r="19" spans="1:16" s="24" customFormat="1" ht="15" customHeight="1" x14ac:dyDescent="0.3">
      <c r="A19" s="169"/>
      <c r="B19" s="169"/>
      <c r="C19" s="160"/>
      <c r="D19" s="142"/>
      <c r="E19" s="45" t="s">
        <v>357</v>
      </c>
      <c r="F19" s="57" t="s">
        <v>228</v>
      </c>
      <c r="G19" s="45">
        <v>94</v>
      </c>
      <c r="H19" s="38">
        <v>78</v>
      </c>
      <c r="I19" s="38">
        <v>1.8</v>
      </c>
      <c r="J19" s="38">
        <v>0.7</v>
      </c>
      <c r="K19" s="38">
        <v>74</v>
      </c>
      <c r="L19" s="38">
        <v>73</v>
      </c>
      <c r="M19" s="38">
        <v>1.8</v>
      </c>
      <c r="N19" s="38">
        <v>0.8</v>
      </c>
      <c r="O19" s="46" t="s">
        <v>224</v>
      </c>
      <c r="P19" s="45"/>
    </row>
    <row r="20" spans="1:16" s="24" customFormat="1" ht="15" customHeight="1" x14ac:dyDescent="0.3">
      <c r="A20" s="169"/>
      <c r="B20" s="169"/>
      <c r="C20" s="160"/>
      <c r="D20" s="142"/>
      <c r="E20" s="45" t="s">
        <v>357</v>
      </c>
      <c r="F20" s="57" t="s">
        <v>340</v>
      </c>
      <c r="G20" s="45">
        <v>94</v>
      </c>
      <c r="H20" s="38">
        <v>78</v>
      </c>
      <c r="I20" s="38">
        <v>1.8</v>
      </c>
      <c r="J20" s="38">
        <v>0.7</v>
      </c>
      <c r="K20" s="38">
        <v>74</v>
      </c>
      <c r="L20" s="38">
        <v>71</v>
      </c>
      <c r="M20" s="38">
        <v>1.8</v>
      </c>
      <c r="N20" s="38">
        <v>0.8</v>
      </c>
      <c r="O20" s="46" t="s">
        <v>224</v>
      </c>
      <c r="P20" s="45"/>
    </row>
    <row r="21" spans="1:16" s="24" customFormat="1" ht="15" customHeight="1" x14ac:dyDescent="0.3">
      <c r="A21" s="169"/>
      <c r="B21" s="169"/>
      <c r="C21" s="160"/>
      <c r="D21" s="142"/>
      <c r="E21" s="47" t="s">
        <v>371</v>
      </c>
      <c r="F21" s="54" t="s">
        <v>199</v>
      </c>
      <c r="G21" s="45">
        <v>94</v>
      </c>
      <c r="H21" s="38">
        <v>94</v>
      </c>
      <c r="I21" s="41">
        <v>1.7</v>
      </c>
      <c r="J21" s="40">
        <v>1</v>
      </c>
      <c r="K21" s="38">
        <v>74</v>
      </c>
      <c r="L21" s="41">
        <v>74</v>
      </c>
      <c r="M21" s="41">
        <v>1.8</v>
      </c>
      <c r="N21" s="41">
        <v>0.9</v>
      </c>
      <c r="O21" s="46" t="s">
        <v>224</v>
      </c>
      <c r="P21" s="45"/>
    </row>
    <row r="22" spans="1:16" s="24" customFormat="1" ht="15" customHeight="1" x14ac:dyDescent="0.3">
      <c r="A22" s="169"/>
      <c r="B22" s="169"/>
      <c r="C22" s="160"/>
      <c r="D22" s="142"/>
      <c r="E22" s="47" t="s">
        <v>371</v>
      </c>
      <c r="F22" s="57" t="s">
        <v>228</v>
      </c>
      <c r="G22" s="45">
        <v>94</v>
      </c>
      <c r="H22" s="38">
        <v>78</v>
      </c>
      <c r="I22" s="41">
        <v>1.8</v>
      </c>
      <c r="J22" s="41">
        <v>0.8</v>
      </c>
      <c r="K22" s="38">
        <v>74</v>
      </c>
      <c r="L22" s="41">
        <v>73</v>
      </c>
      <c r="M22" s="41">
        <v>1.9</v>
      </c>
      <c r="N22" s="41">
        <v>0.9</v>
      </c>
      <c r="O22" s="46" t="s">
        <v>224</v>
      </c>
      <c r="P22" s="45"/>
    </row>
    <row r="23" spans="1:16" s="24" customFormat="1" ht="15" customHeight="1" x14ac:dyDescent="0.3">
      <c r="A23" s="169"/>
      <c r="B23" s="169"/>
      <c r="C23" s="160"/>
      <c r="D23" s="142"/>
      <c r="E23" s="47" t="s">
        <v>371</v>
      </c>
      <c r="F23" s="57" t="s">
        <v>340</v>
      </c>
      <c r="G23" s="45">
        <v>94</v>
      </c>
      <c r="H23" s="38">
        <v>78</v>
      </c>
      <c r="I23" s="41">
        <v>1.8</v>
      </c>
      <c r="J23" s="41">
        <v>0.8</v>
      </c>
      <c r="K23" s="38">
        <v>74</v>
      </c>
      <c r="L23" s="41">
        <v>71</v>
      </c>
      <c r="M23" s="41">
        <v>1.8</v>
      </c>
      <c r="N23" s="41">
        <v>0.9</v>
      </c>
      <c r="O23" s="46" t="s">
        <v>224</v>
      </c>
      <c r="P23" s="45"/>
    </row>
    <row r="24" spans="1:16" s="24" customFormat="1" ht="15" customHeight="1" x14ac:dyDescent="0.3">
      <c r="A24" s="169"/>
      <c r="B24" s="169"/>
      <c r="C24" s="160" t="s">
        <v>361</v>
      </c>
      <c r="D24" s="142" t="s">
        <v>370</v>
      </c>
      <c r="E24" s="45" t="s">
        <v>358</v>
      </c>
      <c r="F24" s="54" t="s">
        <v>199</v>
      </c>
      <c r="G24" s="45">
        <v>94</v>
      </c>
      <c r="H24" s="38">
        <v>84</v>
      </c>
      <c r="I24" s="41">
        <v>3.5</v>
      </c>
      <c r="J24" s="40">
        <v>3</v>
      </c>
      <c r="K24" s="38">
        <v>74</v>
      </c>
      <c r="L24" s="41">
        <v>61</v>
      </c>
      <c r="M24" s="41">
        <v>3.4</v>
      </c>
      <c r="N24" s="41">
        <v>2.8</v>
      </c>
      <c r="O24" s="46" t="s">
        <v>224</v>
      </c>
      <c r="P24" s="45"/>
    </row>
    <row r="25" spans="1:16" s="24" customFormat="1" ht="15" customHeight="1" x14ac:dyDescent="0.3">
      <c r="A25" s="169"/>
      <c r="B25" s="169"/>
      <c r="C25" s="160"/>
      <c r="D25" s="142"/>
      <c r="E25" s="45" t="s">
        <v>358</v>
      </c>
      <c r="F25" s="57" t="s">
        <v>228</v>
      </c>
      <c r="G25" s="45">
        <v>94</v>
      </c>
      <c r="H25" s="38">
        <v>70</v>
      </c>
      <c r="I25" s="41">
        <v>3.1</v>
      </c>
      <c r="J25" s="41">
        <v>3.2</v>
      </c>
      <c r="K25" s="38">
        <v>74</v>
      </c>
      <c r="L25" s="41">
        <v>60</v>
      </c>
      <c r="M25" s="41">
        <v>2.5</v>
      </c>
      <c r="N25" s="41">
        <v>2.5</v>
      </c>
      <c r="O25" s="46" t="s">
        <v>224</v>
      </c>
      <c r="P25" s="45"/>
    </row>
    <row r="26" spans="1:16" s="24" customFormat="1" ht="15" customHeight="1" x14ac:dyDescent="0.3">
      <c r="A26" s="169"/>
      <c r="B26" s="169"/>
      <c r="C26" s="160"/>
      <c r="D26" s="142"/>
      <c r="E26" s="45" t="s">
        <v>358</v>
      </c>
      <c r="F26" s="57" t="s">
        <v>340</v>
      </c>
      <c r="G26" s="45">
        <v>94</v>
      </c>
      <c r="H26" s="38">
        <v>75</v>
      </c>
      <c r="I26" s="40">
        <v>3</v>
      </c>
      <c r="J26" s="41">
        <v>3.2</v>
      </c>
      <c r="K26" s="38">
        <v>74</v>
      </c>
      <c r="L26" s="41">
        <v>62</v>
      </c>
      <c r="M26" s="41">
        <v>2.6</v>
      </c>
      <c r="N26" s="41">
        <v>2.6</v>
      </c>
      <c r="O26" s="46" t="s">
        <v>224</v>
      </c>
      <c r="P26" s="45"/>
    </row>
    <row r="27" spans="1:16" s="24" customFormat="1" ht="15" customHeight="1" x14ac:dyDescent="0.3">
      <c r="A27" s="169"/>
      <c r="B27" s="169"/>
      <c r="C27" s="160"/>
      <c r="D27" s="142"/>
      <c r="E27" s="45" t="s">
        <v>359</v>
      </c>
      <c r="F27" s="54" t="s">
        <v>199</v>
      </c>
      <c r="G27" s="45">
        <v>94</v>
      </c>
      <c r="H27" s="38">
        <v>84</v>
      </c>
      <c r="I27" s="41">
        <v>7.3</v>
      </c>
      <c r="J27" s="41">
        <v>6.3</v>
      </c>
      <c r="K27" s="38">
        <v>74</v>
      </c>
      <c r="L27" s="41">
        <v>61</v>
      </c>
      <c r="M27" s="41">
        <v>7.1</v>
      </c>
      <c r="N27" s="41">
        <v>5.2</v>
      </c>
      <c r="O27" s="46" t="s">
        <v>224</v>
      </c>
      <c r="P27" s="45"/>
    </row>
    <row r="28" spans="1:16" s="24" customFormat="1" ht="15" customHeight="1" x14ac:dyDescent="0.3">
      <c r="A28" s="169"/>
      <c r="B28" s="169"/>
      <c r="C28" s="160"/>
      <c r="D28" s="142"/>
      <c r="E28" s="45" t="s">
        <v>359</v>
      </c>
      <c r="F28" s="57" t="s">
        <v>228</v>
      </c>
      <c r="G28" s="45">
        <v>94</v>
      </c>
      <c r="H28" s="38">
        <v>70</v>
      </c>
      <c r="I28" s="41">
        <v>6.7</v>
      </c>
      <c r="J28" s="41">
        <v>6.2</v>
      </c>
      <c r="K28" s="38">
        <v>74</v>
      </c>
      <c r="L28" s="41">
        <v>60</v>
      </c>
      <c r="M28" s="40">
        <v>6</v>
      </c>
      <c r="N28" s="41">
        <v>5.3</v>
      </c>
      <c r="O28" s="46" t="s">
        <v>224</v>
      </c>
      <c r="P28" s="45"/>
    </row>
    <row r="29" spans="1:16" s="24" customFormat="1" ht="15" customHeight="1" x14ac:dyDescent="0.3">
      <c r="A29" s="169"/>
      <c r="B29" s="169"/>
      <c r="C29" s="160"/>
      <c r="D29" s="142"/>
      <c r="E29" s="45" t="s">
        <v>359</v>
      </c>
      <c r="F29" s="57" t="s">
        <v>340</v>
      </c>
      <c r="G29" s="45">
        <v>94</v>
      </c>
      <c r="H29" s="38">
        <v>75</v>
      </c>
      <c r="I29" s="41">
        <v>6.9</v>
      </c>
      <c r="J29" s="41">
        <v>6.6</v>
      </c>
      <c r="K29" s="38">
        <v>74</v>
      </c>
      <c r="L29" s="41">
        <v>62</v>
      </c>
      <c r="M29" s="41">
        <v>6.2</v>
      </c>
      <c r="N29" s="41">
        <v>5.8</v>
      </c>
      <c r="O29" s="46" t="s">
        <v>224</v>
      </c>
      <c r="P29" s="45"/>
    </row>
    <row r="30" spans="1:16" s="24" customFormat="1" ht="15" customHeight="1" x14ac:dyDescent="0.3">
      <c r="A30" s="169"/>
      <c r="B30" s="169"/>
      <c r="C30" s="160"/>
      <c r="D30" s="142"/>
      <c r="E30" s="45" t="s">
        <v>360</v>
      </c>
      <c r="F30" s="54" t="s">
        <v>199</v>
      </c>
      <c r="G30" s="45">
        <v>94</v>
      </c>
      <c r="H30" s="38">
        <v>84</v>
      </c>
      <c r="I30" s="41">
        <v>3.4</v>
      </c>
      <c r="J30" s="41">
        <v>2.7</v>
      </c>
      <c r="K30" s="38">
        <v>74</v>
      </c>
      <c r="L30" s="41">
        <v>61</v>
      </c>
      <c r="M30" s="41">
        <v>4.0999999999999996</v>
      </c>
      <c r="N30" s="41">
        <v>2.8</v>
      </c>
      <c r="O30" s="46" t="s">
        <v>224</v>
      </c>
      <c r="P30" s="45"/>
    </row>
    <row r="31" spans="1:16" s="24" customFormat="1" ht="15" customHeight="1" x14ac:dyDescent="0.3">
      <c r="A31" s="169"/>
      <c r="B31" s="169"/>
      <c r="C31" s="160"/>
      <c r="D31" s="142"/>
      <c r="E31" s="45" t="s">
        <v>360</v>
      </c>
      <c r="F31" s="57" t="s">
        <v>228</v>
      </c>
      <c r="G31" s="45">
        <v>94</v>
      </c>
      <c r="H31" s="38">
        <v>70</v>
      </c>
      <c r="I31" s="41">
        <v>3.5</v>
      </c>
      <c r="J31" s="40">
        <v>3</v>
      </c>
      <c r="K31" s="38">
        <v>74</v>
      </c>
      <c r="L31" s="41">
        <v>60</v>
      </c>
      <c r="M31" s="41">
        <v>3.1</v>
      </c>
      <c r="N31" s="41">
        <v>2.9</v>
      </c>
      <c r="O31" s="46" t="s">
        <v>224</v>
      </c>
      <c r="P31" s="45"/>
    </row>
    <row r="32" spans="1:16" s="24" customFormat="1" ht="15" customHeight="1" x14ac:dyDescent="0.3">
      <c r="A32" s="170"/>
      <c r="B32" s="170"/>
      <c r="C32" s="160"/>
      <c r="D32" s="142"/>
      <c r="E32" s="45" t="s">
        <v>360</v>
      </c>
      <c r="F32" s="57" t="s">
        <v>340</v>
      </c>
      <c r="G32" s="45">
        <v>94</v>
      </c>
      <c r="H32" s="38">
        <v>75</v>
      </c>
      <c r="I32" s="41">
        <v>2.7</v>
      </c>
      <c r="J32" s="41">
        <v>2.7</v>
      </c>
      <c r="K32" s="38">
        <v>74</v>
      </c>
      <c r="L32" s="41">
        <v>62</v>
      </c>
      <c r="M32" s="41">
        <v>2.8</v>
      </c>
      <c r="N32" s="41">
        <v>2.1</v>
      </c>
      <c r="O32" s="46" t="s">
        <v>224</v>
      </c>
      <c r="P32" s="45"/>
    </row>
    <row r="35" spans="9:12" x14ac:dyDescent="0.3">
      <c r="I35" s="36"/>
      <c r="J35" s="36"/>
      <c r="K35" s="36"/>
      <c r="L35" s="36"/>
    </row>
  </sheetData>
  <mergeCells count="20">
    <mergeCell ref="A3:A5"/>
    <mergeCell ref="P1:P2"/>
    <mergeCell ref="A1:A2"/>
    <mergeCell ref="B1:B2"/>
    <mergeCell ref="C1:C2"/>
    <mergeCell ref="D1:D2"/>
    <mergeCell ref="C3:C5"/>
    <mergeCell ref="D3:D5"/>
    <mergeCell ref="B3:B5"/>
    <mergeCell ref="G1:J1"/>
    <mergeCell ref="K1:N1"/>
    <mergeCell ref="O1:O2"/>
    <mergeCell ref="F1:F2"/>
    <mergeCell ref="E1:E2"/>
    <mergeCell ref="A6:A32"/>
    <mergeCell ref="B6:B32"/>
    <mergeCell ref="C24:C32"/>
    <mergeCell ref="C6:C23"/>
    <mergeCell ref="D6:D23"/>
    <mergeCell ref="D24:D32"/>
  </mergeCells>
  <phoneticPr fontId="1"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pane xSplit="2" ySplit="2" topLeftCell="D27" activePane="bottomRight" state="frozen"/>
      <selection pane="topRight" activeCell="C1" sqref="C1"/>
      <selection pane="bottomLeft" activeCell="A3" sqref="A3"/>
      <selection pane="bottomRight" activeCell="D45" sqref="D45"/>
    </sheetView>
  </sheetViews>
  <sheetFormatPr defaultRowHeight="13.5" x14ac:dyDescent="0.3"/>
  <cols>
    <col min="1" max="1" width="7.875" style="6" customWidth="1"/>
    <col min="2" max="2" width="15.75" style="6" customWidth="1"/>
    <col min="3" max="3" width="27.75" style="6" customWidth="1"/>
    <col min="4" max="4" width="22.625" style="6" customWidth="1"/>
    <col min="5" max="5" width="9.375" style="21" customWidth="1"/>
    <col min="6" max="6" width="22.625" style="6" customWidth="1"/>
    <col min="7" max="7" width="9.375" style="6" customWidth="1"/>
    <col min="8" max="9" width="11" style="6" customWidth="1"/>
    <col min="10" max="10" width="13.75" style="6" customWidth="1"/>
    <col min="11" max="11" width="15" style="6" customWidth="1"/>
    <col min="12" max="13" width="11" style="6" customWidth="1"/>
    <col min="14" max="14" width="13.625" style="6" customWidth="1"/>
    <col min="15" max="15" width="15" style="6" customWidth="1"/>
    <col min="16" max="16" width="11" style="6" customWidth="1"/>
    <col min="17" max="17" width="11" style="8" customWidth="1"/>
    <col min="18" max="16384" width="9" style="6"/>
  </cols>
  <sheetData>
    <row r="1" spans="1:17" s="1" customFormat="1" x14ac:dyDescent="0.3">
      <c r="A1" s="145" t="s">
        <v>0</v>
      </c>
      <c r="B1" s="145" t="s">
        <v>1</v>
      </c>
      <c r="C1" s="145" t="s">
        <v>20</v>
      </c>
      <c r="D1" s="145" t="s">
        <v>21</v>
      </c>
      <c r="E1" s="145" t="s">
        <v>23</v>
      </c>
      <c r="F1" s="145" t="s">
        <v>27</v>
      </c>
      <c r="G1" s="145" t="s">
        <v>22</v>
      </c>
      <c r="H1" s="149" t="s">
        <v>2</v>
      </c>
      <c r="I1" s="149"/>
      <c r="J1" s="149"/>
      <c r="K1" s="149"/>
      <c r="L1" s="153" t="s">
        <v>3</v>
      </c>
      <c r="M1" s="154"/>
      <c r="N1" s="154"/>
      <c r="O1" s="155"/>
      <c r="P1" s="149" t="s">
        <v>4</v>
      </c>
      <c r="Q1" s="150" t="s">
        <v>36</v>
      </c>
    </row>
    <row r="2" spans="1:17" s="1" customFormat="1" x14ac:dyDescent="0.3">
      <c r="A2" s="145"/>
      <c r="B2" s="145"/>
      <c r="C2" s="145"/>
      <c r="D2" s="145"/>
      <c r="E2" s="145"/>
      <c r="F2" s="145"/>
      <c r="G2" s="145"/>
      <c r="H2" s="7" t="s">
        <v>13</v>
      </c>
      <c r="I2" s="7" t="s">
        <v>5</v>
      </c>
      <c r="J2" s="7" t="s">
        <v>15</v>
      </c>
      <c r="K2" s="7" t="s">
        <v>16</v>
      </c>
      <c r="L2" s="7" t="s">
        <v>13</v>
      </c>
      <c r="M2" s="7" t="s">
        <v>5</v>
      </c>
      <c r="N2" s="7" t="s">
        <v>15</v>
      </c>
      <c r="O2" s="7" t="s">
        <v>16</v>
      </c>
      <c r="P2" s="149"/>
      <c r="Q2" s="165"/>
    </row>
    <row r="3" spans="1:17" ht="15" customHeight="1" x14ac:dyDescent="0.3">
      <c r="A3" s="174">
        <v>472</v>
      </c>
      <c r="B3" s="174" t="s">
        <v>203</v>
      </c>
      <c r="C3" s="177" t="s">
        <v>378</v>
      </c>
      <c r="D3" s="180" t="s">
        <v>379</v>
      </c>
      <c r="E3" s="29" t="s">
        <v>199</v>
      </c>
      <c r="F3" s="29" t="s">
        <v>373</v>
      </c>
      <c r="G3" s="51" t="s">
        <v>209</v>
      </c>
      <c r="H3" s="34">
        <v>78</v>
      </c>
      <c r="I3" s="34">
        <v>78</v>
      </c>
      <c r="J3" s="34">
        <v>3.67</v>
      </c>
      <c r="K3" s="34" t="s">
        <v>257</v>
      </c>
      <c r="L3" s="34">
        <v>78</v>
      </c>
      <c r="M3" s="34">
        <v>78</v>
      </c>
      <c r="N3" s="34">
        <v>3.58</v>
      </c>
      <c r="O3" s="34">
        <v>0.61</v>
      </c>
      <c r="P3" s="156">
        <v>3.6499999999999998E-2</v>
      </c>
      <c r="Q3" s="140" t="s">
        <v>227</v>
      </c>
    </row>
    <row r="4" spans="1:17" ht="15" customHeight="1" x14ac:dyDescent="0.3">
      <c r="A4" s="175"/>
      <c r="B4" s="175"/>
      <c r="C4" s="178"/>
      <c r="D4" s="181"/>
      <c r="E4" s="29" t="s">
        <v>262</v>
      </c>
      <c r="F4" s="29" t="s">
        <v>373</v>
      </c>
      <c r="G4" s="51" t="s">
        <v>209</v>
      </c>
      <c r="H4" s="34">
        <v>78</v>
      </c>
      <c r="I4" s="34">
        <v>78</v>
      </c>
      <c r="J4" s="34">
        <v>3.9</v>
      </c>
      <c r="K4" s="34">
        <v>0.54</v>
      </c>
      <c r="L4" s="34">
        <v>78</v>
      </c>
      <c r="M4" s="34">
        <v>78</v>
      </c>
      <c r="N4" s="34">
        <v>3.69</v>
      </c>
      <c r="O4" s="34">
        <v>0.61</v>
      </c>
      <c r="P4" s="156"/>
      <c r="Q4" s="140"/>
    </row>
    <row r="5" spans="1:17" ht="15" customHeight="1" x14ac:dyDescent="0.3">
      <c r="A5" s="175"/>
      <c r="B5" s="175"/>
      <c r="C5" s="178"/>
      <c r="D5" s="181"/>
      <c r="E5" s="29" t="s">
        <v>199</v>
      </c>
      <c r="F5" s="29" t="s">
        <v>374</v>
      </c>
      <c r="G5" s="51" t="s">
        <v>209</v>
      </c>
      <c r="H5" s="34">
        <v>78</v>
      </c>
      <c r="I5" s="34">
        <v>78</v>
      </c>
      <c r="J5" s="34">
        <v>4.05</v>
      </c>
      <c r="K5" s="34">
        <v>0.65</v>
      </c>
      <c r="L5" s="34">
        <v>78</v>
      </c>
      <c r="M5" s="34">
        <v>78</v>
      </c>
      <c r="N5" s="34">
        <v>3.88</v>
      </c>
      <c r="O5" s="34">
        <v>0.79</v>
      </c>
      <c r="P5" s="156">
        <v>0.27</v>
      </c>
      <c r="Q5" s="140" t="s">
        <v>227</v>
      </c>
    </row>
    <row r="6" spans="1:17" ht="15" customHeight="1" x14ac:dyDescent="0.3">
      <c r="A6" s="175"/>
      <c r="B6" s="175"/>
      <c r="C6" s="178"/>
      <c r="D6" s="181"/>
      <c r="E6" s="29" t="s">
        <v>262</v>
      </c>
      <c r="F6" s="29" t="s">
        <v>374</v>
      </c>
      <c r="G6" s="51" t="s">
        <v>209</v>
      </c>
      <c r="H6" s="34">
        <v>78</v>
      </c>
      <c r="I6" s="34">
        <v>78</v>
      </c>
      <c r="J6" s="34">
        <v>4.18</v>
      </c>
      <c r="K6" s="34">
        <v>0.64</v>
      </c>
      <c r="L6" s="34">
        <v>78</v>
      </c>
      <c r="M6" s="34">
        <v>78</v>
      </c>
      <c r="N6" s="34">
        <v>3.97</v>
      </c>
      <c r="O6" s="34">
        <v>0.75</v>
      </c>
      <c r="P6" s="156"/>
      <c r="Q6" s="140"/>
    </row>
    <row r="7" spans="1:17" ht="15" customHeight="1" x14ac:dyDescent="0.3">
      <c r="A7" s="175"/>
      <c r="B7" s="175"/>
      <c r="C7" s="178"/>
      <c r="D7" s="181"/>
      <c r="E7" s="29" t="s">
        <v>199</v>
      </c>
      <c r="F7" s="29" t="s">
        <v>375</v>
      </c>
      <c r="G7" s="51" t="s">
        <v>209</v>
      </c>
      <c r="H7" s="34">
        <v>78</v>
      </c>
      <c r="I7" s="34">
        <v>78</v>
      </c>
      <c r="J7" s="34">
        <v>2.78</v>
      </c>
      <c r="K7" s="34">
        <v>0.74</v>
      </c>
      <c r="L7" s="34">
        <v>78</v>
      </c>
      <c r="M7" s="34">
        <v>78</v>
      </c>
      <c r="N7" s="34">
        <v>2.66</v>
      </c>
      <c r="O7" s="34">
        <v>0.76</v>
      </c>
      <c r="P7" s="156">
        <v>7.0000000000000007E-2</v>
      </c>
      <c r="Q7" s="140" t="s">
        <v>227</v>
      </c>
    </row>
    <row r="8" spans="1:17" ht="15" customHeight="1" x14ac:dyDescent="0.3">
      <c r="A8" s="175"/>
      <c r="B8" s="175"/>
      <c r="C8" s="178"/>
      <c r="D8" s="181"/>
      <c r="E8" s="29" t="s">
        <v>262</v>
      </c>
      <c r="F8" s="29" t="s">
        <v>375</v>
      </c>
      <c r="G8" s="51" t="s">
        <v>209</v>
      </c>
      <c r="H8" s="34">
        <v>78</v>
      </c>
      <c r="I8" s="34">
        <v>78</v>
      </c>
      <c r="J8" s="34">
        <v>3.15</v>
      </c>
      <c r="K8" s="34">
        <v>0.73</v>
      </c>
      <c r="L8" s="34">
        <v>78</v>
      </c>
      <c r="M8" s="34">
        <v>78</v>
      </c>
      <c r="N8" s="34">
        <v>2.9</v>
      </c>
      <c r="O8" s="34">
        <v>0.78</v>
      </c>
      <c r="P8" s="156"/>
      <c r="Q8" s="140"/>
    </row>
    <row r="9" spans="1:17" ht="15" customHeight="1" x14ac:dyDescent="0.3">
      <c r="A9" s="175"/>
      <c r="B9" s="175"/>
      <c r="C9" s="178"/>
      <c r="D9" s="181"/>
      <c r="E9" s="29" t="s">
        <v>199</v>
      </c>
      <c r="F9" s="29" t="s">
        <v>376</v>
      </c>
      <c r="G9" s="51" t="s">
        <v>209</v>
      </c>
      <c r="H9" s="34">
        <v>78</v>
      </c>
      <c r="I9" s="34">
        <v>78</v>
      </c>
      <c r="J9" s="34">
        <v>3.64</v>
      </c>
      <c r="K9" s="34">
        <v>0.79</v>
      </c>
      <c r="L9" s="34">
        <v>78</v>
      </c>
      <c r="M9" s="34">
        <v>78</v>
      </c>
      <c r="N9" s="34">
        <v>3.63</v>
      </c>
      <c r="O9" s="34">
        <v>0.88</v>
      </c>
      <c r="P9" s="156">
        <v>5.1299999999999998E-2</v>
      </c>
      <c r="Q9" s="140" t="s">
        <v>227</v>
      </c>
    </row>
    <row r="10" spans="1:17" ht="15" customHeight="1" x14ac:dyDescent="0.3">
      <c r="A10" s="175"/>
      <c r="B10" s="175"/>
      <c r="C10" s="178"/>
      <c r="D10" s="181"/>
      <c r="E10" s="29" t="s">
        <v>262</v>
      </c>
      <c r="F10" s="29" t="s">
        <v>376</v>
      </c>
      <c r="G10" s="51" t="s">
        <v>209</v>
      </c>
      <c r="H10" s="34">
        <v>78</v>
      </c>
      <c r="I10" s="34">
        <v>78</v>
      </c>
      <c r="J10" s="34">
        <v>3.9</v>
      </c>
      <c r="K10" s="34">
        <v>0.78</v>
      </c>
      <c r="L10" s="34">
        <v>78</v>
      </c>
      <c r="M10" s="34">
        <v>78</v>
      </c>
      <c r="N10" s="34">
        <v>3.71</v>
      </c>
      <c r="O10" s="34">
        <v>0.79</v>
      </c>
      <c r="P10" s="156"/>
      <c r="Q10" s="140"/>
    </row>
    <row r="11" spans="1:17" ht="15" customHeight="1" x14ac:dyDescent="0.3">
      <c r="A11" s="175"/>
      <c r="B11" s="175"/>
      <c r="C11" s="178"/>
      <c r="D11" s="181"/>
      <c r="E11" s="29" t="s">
        <v>199</v>
      </c>
      <c r="F11" s="29" t="s">
        <v>377</v>
      </c>
      <c r="G11" s="51" t="s">
        <v>209</v>
      </c>
      <c r="H11" s="34">
        <v>78</v>
      </c>
      <c r="I11" s="34">
        <v>78</v>
      </c>
      <c r="J11" s="34">
        <v>3.72</v>
      </c>
      <c r="K11" s="34">
        <v>0.83</v>
      </c>
      <c r="L11" s="34">
        <v>78</v>
      </c>
      <c r="M11" s="34">
        <v>78</v>
      </c>
      <c r="N11" s="34">
        <v>3.77</v>
      </c>
      <c r="O11" s="34">
        <v>0.94</v>
      </c>
      <c r="P11" s="156">
        <v>0.13</v>
      </c>
      <c r="Q11" s="140" t="s">
        <v>227</v>
      </c>
    </row>
    <row r="12" spans="1:17" ht="15" customHeight="1" x14ac:dyDescent="0.3">
      <c r="A12" s="176"/>
      <c r="B12" s="176"/>
      <c r="C12" s="179"/>
      <c r="D12" s="182"/>
      <c r="E12" s="29" t="s">
        <v>262</v>
      </c>
      <c r="F12" s="29" t="s">
        <v>377</v>
      </c>
      <c r="G12" s="51" t="s">
        <v>209</v>
      </c>
      <c r="H12" s="34">
        <v>78</v>
      </c>
      <c r="I12" s="34">
        <v>78</v>
      </c>
      <c r="J12" s="34">
        <v>4.01</v>
      </c>
      <c r="K12" s="34">
        <v>0.85</v>
      </c>
      <c r="L12" s="34">
        <v>78</v>
      </c>
      <c r="M12" s="34">
        <v>78</v>
      </c>
      <c r="N12" s="34">
        <v>3.87</v>
      </c>
      <c r="O12" s="34">
        <v>0.9</v>
      </c>
      <c r="P12" s="156"/>
      <c r="Q12" s="140"/>
    </row>
    <row r="13" spans="1:17" s="21" customFormat="1" ht="15" customHeight="1" x14ac:dyDescent="0.3">
      <c r="A13" s="168">
        <v>1799</v>
      </c>
      <c r="B13" s="168" t="s">
        <v>236</v>
      </c>
      <c r="C13" s="32" t="s">
        <v>387</v>
      </c>
      <c r="D13" s="180" t="s">
        <v>413</v>
      </c>
      <c r="E13" s="29" t="s">
        <v>199</v>
      </c>
      <c r="F13" s="29" t="s">
        <v>386</v>
      </c>
      <c r="G13" s="52" t="s">
        <v>209</v>
      </c>
      <c r="H13" s="43">
        <v>30</v>
      </c>
      <c r="I13" s="43">
        <v>29</v>
      </c>
      <c r="J13" s="34">
        <v>35.299999999999997</v>
      </c>
      <c r="K13" s="34">
        <v>38.200000000000003</v>
      </c>
      <c r="L13" s="43">
        <v>29</v>
      </c>
      <c r="M13" s="43">
        <v>29</v>
      </c>
      <c r="N13" s="34">
        <v>33.299999999999997</v>
      </c>
      <c r="O13" s="34">
        <v>32.700000000000003</v>
      </c>
      <c r="P13" s="43" t="s">
        <v>69</v>
      </c>
      <c r="Q13" s="45"/>
    </row>
    <row r="14" spans="1:17" s="21" customFormat="1" ht="15" customHeight="1" x14ac:dyDescent="0.3">
      <c r="A14" s="169"/>
      <c r="B14" s="169"/>
      <c r="C14" s="32" t="s">
        <v>387</v>
      </c>
      <c r="D14" s="181"/>
      <c r="E14" s="32" t="s">
        <v>336</v>
      </c>
      <c r="F14" s="29" t="s">
        <v>386</v>
      </c>
      <c r="G14" s="52" t="s">
        <v>209</v>
      </c>
      <c r="H14" s="183" t="s">
        <v>395</v>
      </c>
      <c r="I14" s="184"/>
      <c r="J14" s="184"/>
      <c r="K14" s="184"/>
      <c r="L14" s="184"/>
      <c r="M14" s="184"/>
      <c r="N14" s="184"/>
      <c r="O14" s="185"/>
      <c r="P14" s="34"/>
      <c r="Q14" s="45"/>
    </row>
    <row r="15" spans="1:17" s="21" customFormat="1" ht="15" customHeight="1" x14ac:dyDescent="0.3">
      <c r="A15" s="169"/>
      <c r="B15" s="169"/>
      <c r="C15" s="32" t="s">
        <v>387</v>
      </c>
      <c r="D15" s="181"/>
      <c r="E15" s="42" t="s">
        <v>383</v>
      </c>
      <c r="F15" s="29" t="s">
        <v>386</v>
      </c>
      <c r="G15" s="52" t="s">
        <v>209</v>
      </c>
      <c r="H15" s="171" t="s">
        <v>396</v>
      </c>
      <c r="I15" s="172"/>
      <c r="J15" s="172"/>
      <c r="K15" s="172"/>
      <c r="L15" s="172"/>
      <c r="M15" s="172"/>
      <c r="N15" s="172"/>
      <c r="O15" s="173"/>
      <c r="P15" s="34"/>
      <c r="Q15" s="45"/>
    </row>
    <row r="16" spans="1:17" s="36" customFormat="1" ht="15" customHeight="1" x14ac:dyDescent="0.3">
      <c r="A16" s="169"/>
      <c r="B16" s="169"/>
      <c r="C16" s="32" t="s">
        <v>388</v>
      </c>
      <c r="D16" s="181"/>
      <c r="E16" s="29" t="s">
        <v>199</v>
      </c>
      <c r="F16" s="29" t="s">
        <v>386</v>
      </c>
      <c r="G16" s="52" t="s">
        <v>209</v>
      </c>
      <c r="H16" s="43">
        <v>30</v>
      </c>
      <c r="I16" s="43">
        <v>30</v>
      </c>
      <c r="J16" s="73">
        <v>32.799999999999997</v>
      </c>
      <c r="K16" s="73">
        <v>20.9</v>
      </c>
      <c r="L16" s="43">
        <v>29</v>
      </c>
      <c r="M16" s="43">
        <v>29</v>
      </c>
      <c r="N16" s="34">
        <v>33.299999999999997</v>
      </c>
      <c r="O16" s="34">
        <v>32.700000000000003</v>
      </c>
      <c r="P16" s="43" t="s">
        <v>69</v>
      </c>
      <c r="Q16" s="45"/>
    </row>
    <row r="17" spans="1:17" s="36" customFormat="1" ht="15" customHeight="1" x14ac:dyDescent="0.3">
      <c r="A17" s="169"/>
      <c r="B17" s="169"/>
      <c r="C17" s="32" t="s">
        <v>388</v>
      </c>
      <c r="D17" s="181"/>
      <c r="E17" s="32" t="s">
        <v>336</v>
      </c>
      <c r="F17" s="29" t="s">
        <v>386</v>
      </c>
      <c r="G17" s="52" t="s">
        <v>209</v>
      </c>
      <c r="H17" s="183" t="s">
        <v>397</v>
      </c>
      <c r="I17" s="184"/>
      <c r="J17" s="184"/>
      <c r="K17" s="184"/>
      <c r="L17" s="184"/>
      <c r="M17" s="184"/>
      <c r="N17" s="184"/>
      <c r="O17" s="185"/>
      <c r="P17" s="34"/>
      <c r="Q17" s="45"/>
    </row>
    <row r="18" spans="1:17" s="36" customFormat="1" ht="15" customHeight="1" x14ac:dyDescent="0.3">
      <c r="A18" s="169"/>
      <c r="B18" s="169"/>
      <c r="C18" s="32" t="s">
        <v>388</v>
      </c>
      <c r="D18" s="182"/>
      <c r="E18" s="42" t="s">
        <v>383</v>
      </c>
      <c r="F18" s="29" t="s">
        <v>386</v>
      </c>
      <c r="G18" s="52" t="s">
        <v>209</v>
      </c>
      <c r="H18" s="171" t="s">
        <v>398</v>
      </c>
      <c r="I18" s="172"/>
      <c r="J18" s="172"/>
      <c r="K18" s="172"/>
      <c r="L18" s="172"/>
      <c r="M18" s="172"/>
      <c r="N18" s="172"/>
      <c r="O18" s="173"/>
      <c r="P18" s="34"/>
      <c r="Q18" s="45"/>
    </row>
    <row r="19" spans="1:17" ht="15" customHeight="1" x14ac:dyDescent="0.3">
      <c r="A19" s="169"/>
      <c r="B19" s="169"/>
      <c r="C19" s="32" t="s">
        <v>261</v>
      </c>
      <c r="D19" s="180" t="s">
        <v>414</v>
      </c>
      <c r="E19" s="29" t="s">
        <v>199</v>
      </c>
      <c r="F19" s="32" t="s">
        <v>389</v>
      </c>
      <c r="G19" s="51" t="s">
        <v>209</v>
      </c>
      <c r="H19" s="43">
        <v>30</v>
      </c>
      <c r="I19" s="43">
        <v>29</v>
      </c>
      <c r="J19" s="43">
        <v>0.59</v>
      </c>
      <c r="K19" s="43">
        <v>0.48</v>
      </c>
      <c r="L19" s="43">
        <v>29</v>
      </c>
      <c r="M19" s="43">
        <v>29</v>
      </c>
      <c r="N19" s="43">
        <v>0.72</v>
      </c>
      <c r="O19" s="43">
        <v>0.27</v>
      </c>
      <c r="P19" s="43" t="s">
        <v>69</v>
      </c>
      <c r="Q19" s="45"/>
    </row>
    <row r="20" spans="1:17" ht="15" customHeight="1" x14ac:dyDescent="0.3">
      <c r="A20" s="169"/>
      <c r="B20" s="169"/>
      <c r="C20" s="32" t="s">
        <v>261</v>
      </c>
      <c r="D20" s="181"/>
      <c r="E20" s="32" t="s">
        <v>336</v>
      </c>
      <c r="F20" s="32" t="s">
        <v>389</v>
      </c>
      <c r="G20" s="51" t="s">
        <v>209</v>
      </c>
      <c r="H20" s="183" t="s">
        <v>399</v>
      </c>
      <c r="I20" s="184"/>
      <c r="J20" s="184"/>
      <c r="K20" s="184"/>
      <c r="L20" s="184"/>
      <c r="M20" s="184"/>
      <c r="N20" s="184"/>
      <c r="O20" s="185"/>
      <c r="P20" s="43"/>
      <c r="Q20" s="45"/>
    </row>
    <row r="21" spans="1:17" ht="15" customHeight="1" x14ac:dyDescent="0.3">
      <c r="A21" s="169"/>
      <c r="B21" s="169"/>
      <c r="C21" s="32" t="s">
        <v>261</v>
      </c>
      <c r="D21" s="181"/>
      <c r="E21" s="42" t="s">
        <v>383</v>
      </c>
      <c r="F21" s="32" t="s">
        <v>389</v>
      </c>
      <c r="G21" s="51" t="s">
        <v>209</v>
      </c>
      <c r="H21" s="186" t="s">
        <v>400</v>
      </c>
      <c r="I21" s="187"/>
      <c r="J21" s="187"/>
      <c r="K21" s="187"/>
      <c r="L21" s="187"/>
      <c r="M21" s="187"/>
      <c r="N21" s="187"/>
      <c r="O21" s="188"/>
      <c r="P21" s="44"/>
      <c r="Q21" s="45"/>
    </row>
    <row r="22" spans="1:17" ht="15" customHeight="1" x14ac:dyDescent="0.3">
      <c r="A22" s="169"/>
      <c r="B22" s="169"/>
      <c r="C22" s="32" t="s">
        <v>260</v>
      </c>
      <c r="D22" s="181"/>
      <c r="E22" s="29" t="s">
        <v>199</v>
      </c>
      <c r="F22" s="32" t="s">
        <v>389</v>
      </c>
      <c r="G22" s="51" t="s">
        <v>209</v>
      </c>
      <c r="H22" s="43">
        <v>30</v>
      </c>
      <c r="I22" s="43">
        <v>30</v>
      </c>
      <c r="J22" s="43">
        <v>0.64</v>
      </c>
      <c r="K22" s="43">
        <v>0.22</v>
      </c>
      <c r="L22" s="43">
        <v>29</v>
      </c>
      <c r="M22" s="43">
        <v>29</v>
      </c>
      <c r="N22" s="43">
        <v>0.72</v>
      </c>
      <c r="O22" s="43">
        <v>0.27</v>
      </c>
      <c r="P22" s="43" t="s">
        <v>69</v>
      </c>
      <c r="Q22" s="45"/>
    </row>
    <row r="23" spans="1:17" ht="15" customHeight="1" x14ac:dyDescent="0.3">
      <c r="A23" s="169"/>
      <c r="B23" s="169"/>
      <c r="C23" s="32" t="s">
        <v>260</v>
      </c>
      <c r="D23" s="181"/>
      <c r="E23" s="32" t="s">
        <v>336</v>
      </c>
      <c r="F23" s="32" t="s">
        <v>389</v>
      </c>
      <c r="G23" s="51" t="s">
        <v>209</v>
      </c>
      <c r="H23" s="183" t="s">
        <v>401</v>
      </c>
      <c r="I23" s="184"/>
      <c r="J23" s="184"/>
      <c r="K23" s="184"/>
      <c r="L23" s="184"/>
      <c r="M23" s="184"/>
      <c r="N23" s="184"/>
      <c r="O23" s="185"/>
      <c r="P23" s="43"/>
      <c r="Q23" s="45"/>
    </row>
    <row r="24" spans="1:17" ht="15" customHeight="1" x14ac:dyDescent="0.3">
      <c r="A24" s="169"/>
      <c r="B24" s="169"/>
      <c r="C24" s="32" t="s">
        <v>260</v>
      </c>
      <c r="D24" s="182"/>
      <c r="E24" s="42" t="s">
        <v>383</v>
      </c>
      <c r="F24" s="32" t="s">
        <v>389</v>
      </c>
      <c r="G24" s="51" t="s">
        <v>209</v>
      </c>
      <c r="H24" s="186" t="s">
        <v>402</v>
      </c>
      <c r="I24" s="187"/>
      <c r="J24" s="187"/>
      <c r="K24" s="187"/>
      <c r="L24" s="187"/>
      <c r="M24" s="187"/>
      <c r="N24" s="187"/>
      <c r="O24" s="188"/>
      <c r="P24" s="44"/>
      <c r="Q24" s="45"/>
    </row>
    <row r="25" spans="1:17" ht="15" customHeight="1" x14ac:dyDescent="0.3">
      <c r="A25" s="169"/>
      <c r="B25" s="169"/>
      <c r="C25" s="32" t="s">
        <v>384</v>
      </c>
      <c r="D25" s="193" t="s">
        <v>415</v>
      </c>
      <c r="E25" s="29" t="s">
        <v>199</v>
      </c>
      <c r="F25" s="32" t="s">
        <v>389</v>
      </c>
      <c r="G25" s="51" t="s">
        <v>209</v>
      </c>
      <c r="H25" s="43">
        <v>30</v>
      </c>
      <c r="I25" s="43">
        <v>29</v>
      </c>
      <c r="J25" s="43">
        <v>0.79</v>
      </c>
      <c r="K25" s="43">
        <v>0.23</v>
      </c>
      <c r="L25" s="43">
        <v>29</v>
      </c>
      <c r="M25" s="43">
        <v>29</v>
      </c>
      <c r="N25" s="43">
        <v>0.75</v>
      </c>
      <c r="O25" s="43">
        <v>0.36</v>
      </c>
      <c r="P25" s="43" t="s">
        <v>69</v>
      </c>
      <c r="Q25" s="45"/>
    </row>
    <row r="26" spans="1:17" ht="15" customHeight="1" x14ac:dyDescent="0.3">
      <c r="A26" s="169"/>
      <c r="B26" s="169"/>
      <c r="C26" s="32" t="s">
        <v>384</v>
      </c>
      <c r="D26" s="194"/>
      <c r="E26" s="32" t="s">
        <v>336</v>
      </c>
      <c r="F26" s="32" t="s">
        <v>389</v>
      </c>
      <c r="G26" s="51" t="s">
        <v>209</v>
      </c>
      <c r="H26" s="183" t="s">
        <v>403</v>
      </c>
      <c r="I26" s="184"/>
      <c r="J26" s="184"/>
      <c r="K26" s="184"/>
      <c r="L26" s="184"/>
      <c r="M26" s="184"/>
      <c r="N26" s="184"/>
      <c r="O26" s="185"/>
      <c r="P26" s="43"/>
      <c r="Q26" s="45"/>
    </row>
    <row r="27" spans="1:17" ht="15" customHeight="1" x14ac:dyDescent="0.3">
      <c r="A27" s="169"/>
      <c r="B27" s="169"/>
      <c r="C27" s="32" t="s">
        <v>384</v>
      </c>
      <c r="D27" s="194"/>
      <c r="E27" s="42" t="s">
        <v>383</v>
      </c>
      <c r="F27" s="32" t="s">
        <v>389</v>
      </c>
      <c r="G27" s="51" t="s">
        <v>209</v>
      </c>
      <c r="H27" s="186" t="s">
        <v>404</v>
      </c>
      <c r="I27" s="187"/>
      <c r="J27" s="187"/>
      <c r="K27" s="187"/>
      <c r="L27" s="187"/>
      <c r="M27" s="187"/>
      <c r="N27" s="187"/>
      <c r="O27" s="188"/>
      <c r="P27" s="44"/>
      <c r="Q27" s="45"/>
    </row>
    <row r="28" spans="1:17" ht="15" customHeight="1" x14ac:dyDescent="0.3">
      <c r="A28" s="169"/>
      <c r="B28" s="169"/>
      <c r="C28" s="32" t="s">
        <v>263</v>
      </c>
      <c r="D28" s="194"/>
      <c r="E28" s="29" t="s">
        <v>199</v>
      </c>
      <c r="F28" s="32" t="s">
        <v>389</v>
      </c>
      <c r="G28" s="51" t="s">
        <v>209</v>
      </c>
      <c r="H28" s="43">
        <v>30</v>
      </c>
      <c r="I28" s="43">
        <v>30</v>
      </c>
      <c r="J28" s="43">
        <v>0.78</v>
      </c>
      <c r="K28" s="43">
        <v>0.18</v>
      </c>
      <c r="L28" s="43">
        <v>29</v>
      </c>
      <c r="M28" s="43">
        <v>29</v>
      </c>
      <c r="N28" s="43">
        <v>0.75</v>
      </c>
      <c r="O28" s="43">
        <v>0.36</v>
      </c>
      <c r="P28" s="43" t="s">
        <v>69</v>
      </c>
      <c r="Q28" s="45"/>
    </row>
    <row r="29" spans="1:17" ht="15" customHeight="1" x14ac:dyDescent="0.3">
      <c r="A29" s="169"/>
      <c r="B29" s="169"/>
      <c r="C29" s="32" t="s">
        <v>263</v>
      </c>
      <c r="D29" s="194"/>
      <c r="E29" s="32" t="s">
        <v>336</v>
      </c>
      <c r="F29" s="32" t="s">
        <v>389</v>
      </c>
      <c r="G29" s="51" t="s">
        <v>209</v>
      </c>
      <c r="H29" s="183" t="s">
        <v>405</v>
      </c>
      <c r="I29" s="184"/>
      <c r="J29" s="184"/>
      <c r="K29" s="184"/>
      <c r="L29" s="184"/>
      <c r="M29" s="184"/>
      <c r="N29" s="184"/>
      <c r="O29" s="185"/>
      <c r="P29" s="43"/>
      <c r="Q29" s="45"/>
    </row>
    <row r="30" spans="1:17" ht="15" customHeight="1" x14ac:dyDescent="0.3">
      <c r="A30" s="170"/>
      <c r="B30" s="170"/>
      <c r="C30" s="32" t="s">
        <v>263</v>
      </c>
      <c r="D30" s="195"/>
      <c r="E30" s="42" t="s">
        <v>383</v>
      </c>
      <c r="F30" s="32" t="s">
        <v>389</v>
      </c>
      <c r="G30" s="51" t="s">
        <v>209</v>
      </c>
      <c r="H30" s="186" t="s">
        <v>406</v>
      </c>
      <c r="I30" s="187"/>
      <c r="J30" s="187"/>
      <c r="K30" s="187"/>
      <c r="L30" s="187"/>
      <c r="M30" s="187"/>
      <c r="N30" s="187"/>
      <c r="O30" s="188"/>
      <c r="P30" s="44"/>
      <c r="Q30" s="45"/>
    </row>
    <row r="31" spans="1:17" ht="15" customHeight="1" x14ac:dyDescent="0.3">
      <c r="A31" s="174">
        <v>2490</v>
      </c>
      <c r="B31" s="168" t="s">
        <v>258</v>
      </c>
      <c r="C31" s="32" t="s">
        <v>382</v>
      </c>
      <c r="D31" s="180" t="s">
        <v>418</v>
      </c>
      <c r="E31" s="29" t="s">
        <v>259</v>
      </c>
      <c r="F31" s="32" t="s">
        <v>389</v>
      </c>
      <c r="G31" s="51" t="s">
        <v>209</v>
      </c>
      <c r="H31" s="37">
        <v>30</v>
      </c>
      <c r="I31" s="37">
        <v>27</v>
      </c>
      <c r="J31" s="37">
        <v>20</v>
      </c>
      <c r="K31" s="37">
        <v>8.9</v>
      </c>
      <c r="L31" s="37">
        <v>29</v>
      </c>
      <c r="M31" s="37">
        <v>25</v>
      </c>
      <c r="N31" s="37">
        <v>21</v>
      </c>
      <c r="O31" s="37">
        <v>7.1</v>
      </c>
      <c r="P31" s="189" t="s">
        <v>407</v>
      </c>
      <c r="Q31" s="191" t="s">
        <v>227</v>
      </c>
    </row>
    <row r="32" spans="1:17" ht="15" customHeight="1" x14ac:dyDescent="0.3">
      <c r="A32" s="175"/>
      <c r="B32" s="169"/>
      <c r="C32" s="32" t="s">
        <v>381</v>
      </c>
      <c r="D32" s="196"/>
      <c r="E32" s="29" t="s">
        <v>390</v>
      </c>
      <c r="F32" s="32" t="s">
        <v>389</v>
      </c>
      <c r="G32" s="51" t="s">
        <v>209</v>
      </c>
      <c r="H32" s="37">
        <v>30</v>
      </c>
      <c r="I32" s="37">
        <v>21</v>
      </c>
      <c r="J32" s="74">
        <v>18</v>
      </c>
      <c r="K32" s="74">
        <v>7.8</v>
      </c>
      <c r="L32" s="37">
        <v>29</v>
      </c>
      <c r="M32" s="74">
        <v>28</v>
      </c>
      <c r="N32" s="74">
        <v>22</v>
      </c>
      <c r="O32" s="40">
        <v>8</v>
      </c>
      <c r="P32" s="190"/>
      <c r="Q32" s="192"/>
    </row>
    <row r="33" spans="1:17" ht="15" customHeight="1" x14ac:dyDescent="0.3">
      <c r="A33" s="175"/>
      <c r="B33" s="169"/>
      <c r="C33" s="32" t="s">
        <v>264</v>
      </c>
      <c r="D33" s="196"/>
      <c r="E33" s="29" t="s">
        <v>259</v>
      </c>
      <c r="F33" s="32" t="s">
        <v>389</v>
      </c>
      <c r="G33" s="51" t="s">
        <v>209</v>
      </c>
      <c r="H33" s="37">
        <v>30</v>
      </c>
      <c r="I33" s="37">
        <v>25</v>
      </c>
      <c r="J33" s="74">
        <v>20</v>
      </c>
      <c r="K33" s="74">
        <v>8.3000000000000007</v>
      </c>
      <c r="L33" s="37">
        <v>29</v>
      </c>
      <c r="M33" s="74">
        <v>25</v>
      </c>
      <c r="N33" s="74">
        <v>21</v>
      </c>
      <c r="O33" s="74">
        <v>7.1</v>
      </c>
      <c r="P33" s="189" t="s">
        <v>408</v>
      </c>
      <c r="Q33" s="191" t="s">
        <v>227</v>
      </c>
    </row>
    <row r="34" spans="1:17" ht="15" customHeight="1" x14ac:dyDescent="0.3">
      <c r="A34" s="175"/>
      <c r="B34" s="169"/>
      <c r="C34" s="32" t="s">
        <v>264</v>
      </c>
      <c r="D34" s="197"/>
      <c r="E34" s="29" t="s">
        <v>390</v>
      </c>
      <c r="F34" s="32" t="s">
        <v>389</v>
      </c>
      <c r="G34" s="51" t="s">
        <v>209</v>
      </c>
      <c r="H34" s="37">
        <v>30</v>
      </c>
      <c r="I34" s="37">
        <v>24</v>
      </c>
      <c r="J34" s="74">
        <v>19</v>
      </c>
      <c r="K34" s="74">
        <v>5.6</v>
      </c>
      <c r="L34" s="37">
        <v>29</v>
      </c>
      <c r="M34" s="74">
        <v>28</v>
      </c>
      <c r="N34" s="74">
        <v>22</v>
      </c>
      <c r="O34" s="40">
        <v>8</v>
      </c>
      <c r="P34" s="190"/>
      <c r="Q34" s="192"/>
    </row>
    <row r="35" spans="1:17" ht="15" customHeight="1" x14ac:dyDescent="0.3">
      <c r="A35" s="175"/>
      <c r="B35" s="169"/>
      <c r="C35" s="33" t="s">
        <v>380</v>
      </c>
      <c r="D35" s="180" t="s">
        <v>417</v>
      </c>
      <c r="E35" s="29" t="s">
        <v>259</v>
      </c>
      <c r="F35" s="32" t="s">
        <v>389</v>
      </c>
      <c r="G35" s="51" t="s">
        <v>209</v>
      </c>
      <c r="H35" s="37">
        <v>30</v>
      </c>
      <c r="I35" s="37">
        <v>27</v>
      </c>
      <c r="J35" s="74">
        <v>28</v>
      </c>
      <c r="K35" s="74">
        <v>16.2</v>
      </c>
      <c r="L35" s="37">
        <v>29</v>
      </c>
      <c r="M35" s="74">
        <v>26</v>
      </c>
      <c r="N35" s="74">
        <v>27</v>
      </c>
      <c r="O35" s="74">
        <v>20.7</v>
      </c>
      <c r="P35" s="189" t="s">
        <v>409</v>
      </c>
      <c r="Q35" s="191" t="s">
        <v>227</v>
      </c>
    </row>
    <row r="36" spans="1:17" ht="15" customHeight="1" x14ac:dyDescent="0.3">
      <c r="A36" s="175"/>
      <c r="B36" s="169"/>
      <c r="C36" s="32" t="s">
        <v>268</v>
      </c>
      <c r="D36" s="181"/>
      <c r="E36" s="29" t="s">
        <v>390</v>
      </c>
      <c r="F36" s="32" t="s">
        <v>389</v>
      </c>
      <c r="G36" s="51" t="s">
        <v>209</v>
      </c>
      <c r="H36" s="37">
        <v>30</v>
      </c>
      <c r="I36" s="37">
        <v>25</v>
      </c>
      <c r="J36" s="74">
        <v>24</v>
      </c>
      <c r="K36" s="74">
        <v>21.6</v>
      </c>
      <c r="L36" s="37">
        <v>29</v>
      </c>
      <c r="M36" s="74">
        <v>25</v>
      </c>
      <c r="N36" s="74">
        <v>29</v>
      </c>
      <c r="O36" s="74">
        <v>20.399999999999999</v>
      </c>
      <c r="P36" s="190"/>
      <c r="Q36" s="192"/>
    </row>
    <row r="37" spans="1:17" ht="15" customHeight="1" x14ac:dyDescent="0.3">
      <c r="A37" s="175"/>
      <c r="B37" s="169"/>
      <c r="C37" s="32" t="s">
        <v>267</v>
      </c>
      <c r="D37" s="181"/>
      <c r="E37" s="29" t="s">
        <v>259</v>
      </c>
      <c r="F37" s="32" t="s">
        <v>389</v>
      </c>
      <c r="G37" s="51" t="s">
        <v>209</v>
      </c>
      <c r="H37" s="37">
        <v>30</v>
      </c>
      <c r="I37" s="37">
        <v>27</v>
      </c>
      <c r="J37" s="74">
        <v>32</v>
      </c>
      <c r="K37" s="74">
        <v>21.9</v>
      </c>
      <c r="L37" s="37">
        <v>29</v>
      </c>
      <c r="M37" s="74">
        <v>26</v>
      </c>
      <c r="N37" s="74">
        <v>27</v>
      </c>
      <c r="O37" s="74">
        <v>20.7</v>
      </c>
      <c r="P37" s="189" t="s">
        <v>410</v>
      </c>
      <c r="Q37" s="191" t="s">
        <v>227</v>
      </c>
    </row>
    <row r="38" spans="1:17" ht="15" customHeight="1" x14ac:dyDescent="0.3">
      <c r="A38" s="175"/>
      <c r="B38" s="169"/>
      <c r="C38" s="32" t="s">
        <v>267</v>
      </c>
      <c r="D38" s="182"/>
      <c r="E38" s="29" t="s">
        <v>390</v>
      </c>
      <c r="F38" s="32" t="s">
        <v>389</v>
      </c>
      <c r="G38" s="51" t="s">
        <v>209</v>
      </c>
      <c r="H38" s="37">
        <v>30</v>
      </c>
      <c r="I38" s="37">
        <v>24</v>
      </c>
      <c r="J38" s="74">
        <v>28</v>
      </c>
      <c r="K38" s="74">
        <v>17.100000000000001</v>
      </c>
      <c r="L38" s="37">
        <v>29</v>
      </c>
      <c r="M38" s="74">
        <v>25</v>
      </c>
      <c r="N38" s="74">
        <v>29</v>
      </c>
      <c r="O38" s="74">
        <v>20.399999999999999</v>
      </c>
      <c r="P38" s="190"/>
      <c r="Q38" s="192"/>
    </row>
    <row r="39" spans="1:17" ht="15" customHeight="1" x14ac:dyDescent="0.3">
      <c r="A39" s="175"/>
      <c r="B39" s="169"/>
      <c r="C39" s="32" t="s">
        <v>265</v>
      </c>
      <c r="D39" s="180" t="s">
        <v>416</v>
      </c>
      <c r="E39" s="29" t="s">
        <v>259</v>
      </c>
      <c r="F39" s="32" t="s">
        <v>389</v>
      </c>
      <c r="G39" s="51" t="s">
        <v>209</v>
      </c>
      <c r="H39" s="37">
        <v>30</v>
      </c>
      <c r="I39" s="37">
        <v>29</v>
      </c>
      <c r="J39" s="74">
        <v>0.59</v>
      </c>
      <c r="K39" s="75">
        <v>0.3</v>
      </c>
      <c r="L39" s="37">
        <v>29</v>
      </c>
      <c r="M39" s="74">
        <v>29</v>
      </c>
      <c r="N39" s="74">
        <v>0.72</v>
      </c>
      <c r="O39" s="74">
        <v>0.18</v>
      </c>
      <c r="P39" s="189" t="s">
        <v>411</v>
      </c>
      <c r="Q39" s="191" t="s">
        <v>227</v>
      </c>
    </row>
    <row r="40" spans="1:17" ht="15" customHeight="1" x14ac:dyDescent="0.3">
      <c r="A40" s="175"/>
      <c r="B40" s="169"/>
      <c r="C40" s="32" t="s">
        <v>265</v>
      </c>
      <c r="D40" s="181"/>
      <c r="E40" s="29" t="s">
        <v>390</v>
      </c>
      <c r="F40" s="32" t="s">
        <v>389</v>
      </c>
      <c r="G40" s="51" t="s">
        <v>209</v>
      </c>
      <c r="H40" s="37">
        <v>30</v>
      </c>
      <c r="I40" s="37">
        <v>26</v>
      </c>
      <c r="J40" s="75">
        <v>0.6</v>
      </c>
      <c r="K40" s="74">
        <v>0.27</v>
      </c>
      <c r="L40" s="37">
        <v>29</v>
      </c>
      <c r="M40" s="74">
        <v>28</v>
      </c>
      <c r="N40" s="75">
        <v>0.6</v>
      </c>
      <c r="O40" s="74">
        <v>0.28999999999999998</v>
      </c>
      <c r="P40" s="190"/>
      <c r="Q40" s="192"/>
    </row>
    <row r="41" spans="1:17" ht="15" customHeight="1" x14ac:dyDescent="0.3">
      <c r="A41" s="175"/>
      <c r="B41" s="169"/>
      <c r="C41" s="32" t="s">
        <v>266</v>
      </c>
      <c r="D41" s="181"/>
      <c r="E41" s="29" t="s">
        <v>259</v>
      </c>
      <c r="F41" s="32" t="s">
        <v>389</v>
      </c>
      <c r="G41" s="51" t="s">
        <v>209</v>
      </c>
      <c r="H41" s="37">
        <v>30</v>
      </c>
      <c r="I41" s="37">
        <v>30</v>
      </c>
      <c r="J41" s="74">
        <v>0.64</v>
      </c>
      <c r="K41" s="74">
        <v>0.23</v>
      </c>
      <c r="L41" s="37">
        <v>29</v>
      </c>
      <c r="M41" s="74">
        <v>29</v>
      </c>
      <c r="N41" s="74">
        <v>0.72</v>
      </c>
      <c r="O41" s="74">
        <v>0.18</v>
      </c>
      <c r="P41" s="189" t="s">
        <v>412</v>
      </c>
      <c r="Q41" s="191" t="s">
        <v>227</v>
      </c>
    </row>
    <row r="42" spans="1:17" ht="15" customHeight="1" x14ac:dyDescent="0.3">
      <c r="A42" s="176"/>
      <c r="B42" s="170"/>
      <c r="C42" s="32" t="s">
        <v>266</v>
      </c>
      <c r="D42" s="182"/>
      <c r="E42" s="29" t="s">
        <v>390</v>
      </c>
      <c r="F42" s="32" t="s">
        <v>389</v>
      </c>
      <c r="G42" s="51" t="s">
        <v>209</v>
      </c>
      <c r="H42" s="37">
        <v>30</v>
      </c>
      <c r="I42" s="37">
        <v>27</v>
      </c>
      <c r="J42" s="75">
        <v>0.7</v>
      </c>
      <c r="K42" s="75">
        <v>0.2</v>
      </c>
      <c r="L42" s="37">
        <v>29</v>
      </c>
      <c r="M42" s="74">
        <v>28</v>
      </c>
      <c r="N42" s="75">
        <v>0.6</v>
      </c>
      <c r="O42" s="74">
        <v>0.28999999999999998</v>
      </c>
      <c r="P42" s="190"/>
      <c r="Q42" s="192"/>
    </row>
  </sheetData>
  <mergeCells count="59">
    <mergeCell ref="Q41:Q42"/>
    <mergeCell ref="D13:D18"/>
    <mergeCell ref="D19:D24"/>
    <mergeCell ref="D25:D30"/>
    <mergeCell ref="D39:D42"/>
    <mergeCell ref="D35:D38"/>
    <mergeCell ref="D31:D34"/>
    <mergeCell ref="Q31:Q32"/>
    <mergeCell ref="Q33:Q34"/>
    <mergeCell ref="Q35:Q36"/>
    <mergeCell ref="Q37:Q38"/>
    <mergeCell ref="Q39:Q40"/>
    <mergeCell ref="H30:O30"/>
    <mergeCell ref="H14:O14"/>
    <mergeCell ref="H15:O15"/>
    <mergeCell ref="H17:O17"/>
    <mergeCell ref="A31:A42"/>
    <mergeCell ref="P31:P32"/>
    <mergeCell ref="P33:P34"/>
    <mergeCell ref="P35:P36"/>
    <mergeCell ref="P37:P38"/>
    <mergeCell ref="P39:P40"/>
    <mergeCell ref="P41:P42"/>
    <mergeCell ref="B31:B42"/>
    <mergeCell ref="H1:K1"/>
    <mergeCell ref="L1:O1"/>
    <mergeCell ref="P1:P2"/>
    <mergeCell ref="Q1:Q2"/>
    <mergeCell ref="A13:A30"/>
    <mergeCell ref="B13:B30"/>
    <mergeCell ref="H23:O23"/>
    <mergeCell ref="H24:O24"/>
    <mergeCell ref="H26:O26"/>
    <mergeCell ref="H27:O27"/>
    <mergeCell ref="H29:O29"/>
    <mergeCell ref="H20:O20"/>
    <mergeCell ref="H21:O21"/>
    <mergeCell ref="G1:G2"/>
    <mergeCell ref="F1:F2"/>
    <mergeCell ref="A1:A2"/>
    <mergeCell ref="B1:B2"/>
    <mergeCell ref="C1:C2"/>
    <mergeCell ref="D1:D2"/>
    <mergeCell ref="E1:E2"/>
    <mergeCell ref="A3:A12"/>
    <mergeCell ref="C3:C12"/>
    <mergeCell ref="D3:D12"/>
    <mergeCell ref="B3:B12"/>
    <mergeCell ref="Q3:Q4"/>
    <mergeCell ref="Q5:Q6"/>
    <mergeCell ref="Q7:Q8"/>
    <mergeCell ref="Q9:Q10"/>
    <mergeCell ref="Q11:Q12"/>
    <mergeCell ref="H18:O18"/>
    <mergeCell ref="P3:P4"/>
    <mergeCell ref="P5:P6"/>
    <mergeCell ref="P7:P8"/>
    <mergeCell ref="P9:P10"/>
    <mergeCell ref="P11:P12"/>
  </mergeCells>
  <phoneticPr fontId="1"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workbookViewId="0">
      <selection activeCell="J23" sqref="J23"/>
    </sheetView>
  </sheetViews>
  <sheetFormatPr defaultRowHeight="16.5" x14ac:dyDescent="0.3"/>
  <cols>
    <col min="5" max="5" width="13.125" style="79" customWidth="1"/>
    <col min="6" max="6" width="14.25" customWidth="1"/>
    <col min="7" max="7" width="13.125" style="79" customWidth="1"/>
    <col min="8" max="8" width="14.25" customWidth="1"/>
    <col min="9" max="9" width="13.125" style="79" customWidth="1"/>
    <col min="10" max="10" width="14.25" customWidth="1"/>
    <col min="11" max="11" width="13.125" style="79" customWidth="1"/>
    <col min="12" max="12" width="14.25" customWidth="1"/>
    <col min="13" max="13" width="13.125" style="79" customWidth="1"/>
    <col min="14" max="14" width="14.25" customWidth="1"/>
    <col min="15" max="15" width="13.125" style="79" customWidth="1"/>
    <col min="16" max="16" width="14.25" customWidth="1"/>
    <col min="17" max="17" width="13.125" style="79" customWidth="1"/>
    <col min="18" max="18" width="14.25" customWidth="1"/>
  </cols>
  <sheetData>
    <row r="1" spans="1:18" x14ac:dyDescent="0.3">
      <c r="A1" s="10"/>
      <c r="B1" s="11"/>
      <c r="C1" s="10"/>
      <c r="D1" s="12"/>
      <c r="E1" s="1" t="s">
        <v>37</v>
      </c>
      <c r="F1" s="13"/>
      <c r="G1" s="81"/>
      <c r="H1" s="13"/>
      <c r="I1" s="81"/>
      <c r="J1" s="13"/>
      <c r="K1" s="81"/>
      <c r="L1" s="13"/>
      <c r="M1" s="81"/>
      <c r="N1" s="13"/>
      <c r="O1" s="81"/>
      <c r="P1" s="13"/>
      <c r="Q1" s="81"/>
      <c r="R1" s="13"/>
    </row>
    <row r="2" spans="1:18" ht="34.5" customHeight="1" x14ac:dyDescent="0.3">
      <c r="A2" s="200" t="s">
        <v>38</v>
      </c>
      <c r="B2" s="200" t="s">
        <v>39</v>
      </c>
      <c r="C2" s="201" t="s">
        <v>40</v>
      </c>
      <c r="D2" s="201" t="s">
        <v>41</v>
      </c>
      <c r="E2" s="198" t="s">
        <v>42</v>
      </c>
      <c r="F2" s="198" t="s">
        <v>43</v>
      </c>
      <c r="G2" s="198" t="s">
        <v>44</v>
      </c>
      <c r="H2" s="198" t="s">
        <v>45</v>
      </c>
      <c r="I2" s="198" t="s">
        <v>53</v>
      </c>
      <c r="J2" s="198" t="s">
        <v>46</v>
      </c>
      <c r="K2" s="198" t="s">
        <v>493</v>
      </c>
      <c r="L2" s="198" t="s">
        <v>47</v>
      </c>
      <c r="M2" s="198" t="s">
        <v>48</v>
      </c>
      <c r="N2" s="198" t="s">
        <v>49</v>
      </c>
      <c r="O2" s="198" t="s">
        <v>50</v>
      </c>
      <c r="P2" s="198" t="s">
        <v>51</v>
      </c>
      <c r="Q2" s="198" t="s">
        <v>437</v>
      </c>
      <c r="R2" s="198" t="s">
        <v>52</v>
      </c>
    </row>
    <row r="3" spans="1:18" ht="34.5" customHeight="1" x14ac:dyDescent="0.3">
      <c r="A3" s="200"/>
      <c r="B3" s="200"/>
      <c r="C3" s="201"/>
      <c r="D3" s="201"/>
      <c r="E3" s="198"/>
      <c r="F3" s="198"/>
      <c r="G3" s="198"/>
      <c r="H3" s="198"/>
      <c r="I3" s="198"/>
      <c r="J3" s="198"/>
      <c r="K3" s="198"/>
      <c r="L3" s="198"/>
      <c r="M3" s="198"/>
      <c r="N3" s="198"/>
      <c r="O3" s="198"/>
      <c r="P3" s="198"/>
      <c r="Q3" s="198"/>
      <c r="R3" s="198"/>
    </row>
    <row r="4" spans="1:18" s="78" customFormat="1" ht="15" customHeight="1" x14ac:dyDescent="0.3">
      <c r="A4" s="80">
        <v>205</v>
      </c>
      <c r="B4" s="80" t="s">
        <v>54</v>
      </c>
      <c r="C4" s="24" t="s">
        <v>419</v>
      </c>
      <c r="D4" s="80" t="s">
        <v>70</v>
      </c>
      <c r="E4" s="45" t="s">
        <v>422</v>
      </c>
      <c r="F4" s="82" t="s">
        <v>423</v>
      </c>
      <c r="G4" s="45" t="s">
        <v>422</v>
      </c>
      <c r="H4" s="82" t="s">
        <v>427</v>
      </c>
      <c r="I4" s="45" t="s">
        <v>422</v>
      </c>
      <c r="J4" s="35" t="s">
        <v>424</v>
      </c>
      <c r="K4" s="45" t="s">
        <v>422</v>
      </c>
      <c r="L4" s="35" t="s">
        <v>425</v>
      </c>
      <c r="M4" s="45" t="s">
        <v>422</v>
      </c>
      <c r="N4" s="35" t="s">
        <v>449</v>
      </c>
      <c r="O4" s="47" t="s">
        <v>420</v>
      </c>
      <c r="P4" s="35" t="s">
        <v>439</v>
      </c>
      <c r="Q4" s="45" t="s">
        <v>422</v>
      </c>
      <c r="R4" s="82" t="s">
        <v>435</v>
      </c>
    </row>
    <row r="5" spans="1:18" s="78" customFormat="1" ht="15" customHeight="1" x14ac:dyDescent="0.3">
      <c r="A5" s="80">
        <v>297</v>
      </c>
      <c r="B5" s="80" t="s">
        <v>55</v>
      </c>
      <c r="C5" s="24" t="s">
        <v>419</v>
      </c>
      <c r="D5" s="80" t="s">
        <v>70</v>
      </c>
      <c r="E5" s="45" t="s">
        <v>422</v>
      </c>
      <c r="F5" s="82" t="s">
        <v>428</v>
      </c>
      <c r="G5" s="47" t="s">
        <v>421</v>
      </c>
      <c r="H5" s="82" t="s">
        <v>429</v>
      </c>
      <c r="I5" s="45" t="s">
        <v>422</v>
      </c>
      <c r="J5" s="35" t="s">
        <v>424</v>
      </c>
      <c r="K5" s="45" t="s">
        <v>422</v>
      </c>
      <c r="L5" s="35" t="s">
        <v>425</v>
      </c>
      <c r="M5" s="45" t="s">
        <v>422</v>
      </c>
      <c r="N5" s="82" t="s">
        <v>450</v>
      </c>
      <c r="O5" s="47" t="s">
        <v>420</v>
      </c>
      <c r="P5" s="35" t="s">
        <v>439</v>
      </c>
      <c r="Q5" s="45" t="s">
        <v>422</v>
      </c>
      <c r="R5" s="82" t="s">
        <v>435</v>
      </c>
    </row>
    <row r="6" spans="1:18" s="78" customFormat="1" ht="15" customHeight="1" x14ac:dyDescent="0.3">
      <c r="A6" s="80">
        <v>472</v>
      </c>
      <c r="B6" s="80" t="s">
        <v>56</v>
      </c>
      <c r="C6" s="24" t="s">
        <v>419</v>
      </c>
      <c r="D6" s="80" t="s">
        <v>70</v>
      </c>
      <c r="E6" s="45" t="s">
        <v>422</v>
      </c>
      <c r="F6" s="82" t="s">
        <v>430</v>
      </c>
      <c r="G6" s="45" t="s">
        <v>422</v>
      </c>
      <c r="H6" s="82" t="s">
        <v>431</v>
      </c>
      <c r="I6" s="45" t="s">
        <v>422</v>
      </c>
      <c r="J6" s="35" t="s">
        <v>424</v>
      </c>
      <c r="K6" s="45" t="s">
        <v>422</v>
      </c>
      <c r="L6" s="35" t="s">
        <v>425</v>
      </c>
      <c r="M6" s="94" t="s">
        <v>422</v>
      </c>
      <c r="N6" s="83" t="s">
        <v>456</v>
      </c>
      <c r="O6" s="45" t="s">
        <v>422</v>
      </c>
      <c r="P6" s="35" t="s">
        <v>426</v>
      </c>
      <c r="Q6" s="45" t="s">
        <v>422</v>
      </c>
      <c r="R6" s="82" t="s">
        <v>435</v>
      </c>
    </row>
    <row r="7" spans="1:18" s="78" customFormat="1" ht="15" customHeight="1" x14ac:dyDescent="0.3">
      <c r="A7" s="80">
        <v>865</v>
      </c>
      <c r="B7" s="80" t="s">
        <v>57</v>
      </c>
      <c r="C7" s="24" t="s">
        <v>419</v>
      </c>
      <c r="D7" s="80" t="s">
        <v>70</v>
      </c>
      <c r="E7" s="45" t="s">
        <v>422</v>
      </c>
      <c r="F7" s="82" t="s">
        <v>463</v>
      </c>
      <c r="G7" s="45" t="s">
        <v>422</v>
      </c>
      <c r="H7" s="82" t="s">
        <v>432</v>
      </c>
      <c r="I7" s="45" t="s">
        <v>422</v>
      </c>
      <c r="J7" s="35" t="s">
        <v>424</v>
      </c>
      <c r="K7" s="45" t="s">
        <v>422</v>
      </c>
      <c r="L7" s="35" t="s">
        <v>425</v>
      </c>
      <c r="M7" s="94" t="s">
        <v>422</v>
      </c>
      <c r="N7" s="83" t="s">
        <v>450</v>
      </c>
      <c r="O7" s="47" t="s">
        <v>420</v>
      </c>
      <c r="P7" s="35" t="s">
        <v>439</v>
      </c>
      <c r="Q7" s="45" t="s">
        <v>422</v>
      </c>
      <c r="R7" s="82" t="s">
        <v>435</v>
      </c>
    </row>
    <row r="8" spans="1:18" s="78" customFormat="1" ht="15" customHeight="1" x14ac:dyDescent="0.3">
      <c r="A8" s="80">
        <v>611</v>
      </c>
      <c r="B8" s="80" t="s">
        <v>58</v>
      </c>
      <c r="C8" s="24" t="s">
        <v>419</v>
      </c>
      <c r="D8" s="80" t="s">
        <v>70</v>
      </c>
      <c r="E8" s="47" t="s">
        <v>420</v>
      </c>
      <c r="F8" s="35" t="s">
        <v>433</v>
      </c>
      <c r="G8" s="45" t="s">
        <v>422</v>
      </c>
      <c r="H8" s="82" t="s">
        <v>434</v>
      </c>
      <c r="I8" s="45" t="s">
        <v>422</v>
      </c>
      <c r="J8" s="35" t="s">
        <v>424</v>
      </c>
      <c r="K8" s="45" t="s">
        <v>422</v>
      </c>
      <c r="L8" s="35" t="s">
        <v>425</v>
      </c>
      <c r="M8" s="94" t="s">
        <v>422</v>
      </c>
      <c r="N8" s="83" t="s">
        <v>452</v>
      </c>
      <c r="O8" s="47" t="s">
        <v>420</v>
      </c>
      <c r="P8" s="35" t="s">
        <v>439</v>
      </c>
      <c r="Q8" s="45" t="s">
        <v>422</v>
      </c>
      <c r="R8" s="82" t="s">
        <v>435</v>
      </c>
    </row>
    <row r="9" spans="1:18" s="78" customFormat="1" ht="15" customHeight="1" x14ac:dyDescent="0.3">
      <c r="A9" s="80">
        <v>741</v>
      </c>
      <c r="B9" s="80" t="s">
        <v>59</v>
      </c>
      <c r="C9" s="24" t="s">
        <v>419</v>
      </c>
      <c r="D9" s="80" t="s">
        <v>70</v>
      </c>
      <c r="E9" s="45" t="s">
        <v>422</v>
      </c>
      <c r="F9" s="82" t="s">
        <v>464</v>
      </c>
      <c r="G9" s="47" t="s">
        <v>420</v>
      </c>
      <c r="H9" s="35" t="s">
        <v>438</v>
      </c>
      <c r="I9" s="45" t="s">
        <v>422</v>
      </c>
      <c r="J9" s="35" t="s">
        <v>424</v>
      </c>
      <c r="K9" s="45" t="s">
        <v>422</v>
      </c>
      <c r="L9" s="35" t="s">
        <v>425</v>
      </c>
      <c r="M9" s="94" t="s">
        <v>422</v>
      </c>
      <c r="N9" s="95" t="s">
        <v>450</v>
      </c>
      <c r="O9" s="47" t="s">
        <v>420</v>
      </c>
      <c r="P9" s="35" t="s">
        <v>439</v>
      </c>
      <c r="Q9" s="45" t="s">
        <v>422</v>
      </c>
      <c r="R9" s="82" t="s">
        <v>435</v>
      </c>
    </row>
    <row r="10" spans="1:18" s="78" customFormat="1" ht="15" customHeight="1" x14ac:dyDescent="0.3">
      <c r="A10" s="80">
        <v>881</v>
      </c>
      <c r="B10" s="80" t="s">
        <v>60</v>
      </c>
      <c r="C10" s="24" t="s">
        <v>419</v>
      </c>
      <c r="D10" s="80" t="s">
        <v>70</v>
      </c>
      <c r="E10" s="45" t="s">
        <v>422</v>
      </c>
      <c r="F10" s="82" t="s">
        <v>440</v>
      </c>
      <c r="G10" s="45" t="s">
        <v>422</v>
      </c>
      <c r="H10" s="82" t="s">
        <v>441</v>
      </c>
      <c r="I10" s="45" t="s">
        <v>422</v>
      </c>
      <c r="J10" s="35" t="s">
        <v>424</v>
      </c>
      <c r="K10" s="45" t="s">
        <v>422</v>
      </c>
      <c r="L10" s="35" t="s">
        <v>425</v>
      </c>
      <c r="M10" s="96" t="s">
        <v>421</v>
      </c>
      <c r="N10" s="95" t="s">
        <v>457</v>
      </c>
      <c r="O10" s="45" t="s">
        <v>422</v>
      </c>
      <c r="P10" s="35" t="s">
        <v>426</v>
      </c>
      <c r="Q10" s="45" t="s">
        <v>422</v>
      </c>
      <c r="R10" s="82" t="s">
        <v>435</v>
      </c>
    </row>
    <row r="11" spans="1:18" s="78" customFormat="1" ht="15" customHeight="1" x14ac:dyDescent="0.3">
      <c r="A11" s="80">
        <v>1674</v>
      </c>
      <c r="B11" s="80" t="s">
        <v>62</v>
      </c>
      <c r="C11" s="24" t="s">
        <v>419</v>
      </c>
      <c r="D11" s="80" t="s">
        <v>70</v>
      </c>
      <c r="E11" s="47" t="s">
        <v>420</v>
      </c>
      <c r="F11" s="35" t="s">
        <v>444</v>
      </c>
      <c r="G11" s="47" t="s">
        <v>420</v>
      </c>
      <c r="H11" s="35" t="s">
        <v>443</v>
      </c>
      <c r="I11" s="45" t="s">
        <v>422</v>
      </c>
      <c r="J11" s="35" t="s">
        <v>424</v>
      </c>
      <c r="K11" s="45" t="s">
        <v>422</v>
      </c>
      <c r="L11" s="35" t="s">
        <v>425</v>
      </c>
      <c r="M11" s="94" t="s">
        <v>422</v>
      </c>
      <c r="N11" s="83" t="s">
        <v>458</v>
      </c>
      <c r="O11" s="47" t="s">
        <v>420</v>
      </c>
      <c r="P11" s="35" t="s">
        <v>439</v>
      </c>
      <c r="Q11" s="45" t="s">
        <v>422</v>
      </c>
      <c r="R11" s="82" t="s">
        <v>435</v>
      </c>
    </row>
    <row r="12" spans="1:18" s="78" customFormat="1" ht="15" customHeight="1" x14ac:dyDescent="0.3">
      <c r="A12" s="80">
        <v>1680</v>
      </c>
      <c r="B12" s="80" t="s">
        <v>63</v>
      </c>
      <c r="C12" s="24" t="s">
        <v>419</v>
      </c>
      <c r="D12" s="80" t="s">
        <v>70</v>
      </c>
      <c r="E12" s="47" t="s">
        <v>420</v>
      </c>
      <c r="F12" s="35" t="s">
        <v>444</v>
      </c>
      <c r="G12" s="47" t="s">
        <v>420</v>
      </c>
      <c r="H12" s="35" t="s">
        <v>443</v>
      </c>
      <c r="I12" s="45" t="s">
        <v>422</v>
      </c>
      <c r="J12" s="35" t="s">
        <v>424</v>
      </c>
      <c r="K12" s="45" t="s">
        <v>422</v>
      </c>
      <c r="L12" s="35" t="s">
        <v>425</v>
      </c>
      <c r="M12" s="94" t="s">
        <v>422</v>
      </c>
      <c r="N12" s="97" t="s">
        <v>449</v>
      </c>
      <c r="O12" s="47" t="s">
        <v>420</v>
      </c>
      <c r="P12" s="35" t="s">
        <v>439</v>
      </c>
      <c r="Q12" s="45" t="s">
        <v>422</v>
      </c>
      <c r="R12" s="82" t="s">
        <v>435</v>
      </c>
    </row>
    <row r="13" spans="1:18" s="78" customFormat="1" ht="15" customHeight="1" x14ac:dyDescent="0.3">
      <c r="A13" s="80">
        <v>1687</v>
      </c>
      <c r="B13" s="80" t="s">
        <v>61</v>
      </c>
      <c r="C13" s="24" t="s">
        <v>419</v>
      </c>
      <c r="D13" s="80" t="s">
        <v>70</v>
      </c>
      <c r="E13" s="47" t="s">
        <v>420</v>
      </c>
      <c r="F13" s="35" t="s">
        <v>442</v>
      </c>
      <c r="G13" s="47" t="s">
        <v>420</v>
      </c>
      <c r="H13" s="35" t="s">
        <v>443</v>
      </c>
      <c r="I13" s="45" t="s">
        <v>422</v>
      </c>
      <c r="J13" s="35" t="s">
        <v>424</v>
      </c>
      <c r="K13" s="45" t="s">
        <v>422</v>
      </c>
      <c r="L13" s="35" t="s">
        <v>425</v>
      </c>
      <c r="M13" s="94" t="s">
        <v>422</v>
      </c>
      <c r="N13" s="83" t="s">
        <v>453</v>
      </c>
      <c r="O13" s="47" t="s">
        <v>420</v>
      </c>
      <c r="P13" s="35" t="s">
        <v>439</v>
      </c>
      <c r="Q13" s="45" t="s">
        <v>422</v>
      </c>
      <c r="R13" s="82" t="s">
        <v>435</v>
      </c>
    </row>
    <row r="14" spans="1:18" s="78" customFormat="1" ht="15" customHeight="1" x14ac:dyDescent="0.3">
      <c r="A14" s="80" t="s">
        <v>190</v>
      </c>
      <c r="B14" s="80" t="s">
        <v>129</v>
      </c>
      <c r="C14" s="24" t="s">
        <v>419</v>
      </c>
      <c r="D14" s="80" t="s">
        <v>70</v>
      </c>
      <c r="E14" s="199" t="s">
        <v>480</v>
      </c>
      <c r="F14" s="199"/>
      <c r="G14" s="199"/>
      <c r="H14" s="199"/>
      <c r="I14" s="199"/>
      <c r="J14" s="199"/>
      <c r="K14" s="199"/>
      <c r="L14" s="199"/>
      <c r="M14" s="199"/>
      <c r="N14" s="199"/>
      <c r="O14" s="199"/>
      <c r="P14" s="199"/>
      <c r="Q14" s="199"/>
      <c r="R14" s="199"/>
    </row>
    <row r="15" spans="1:18" s="78" customFormat="1" ht="15" customHeight="1" x14ac:dyDescent="0.3">
      <c r="A15" s="80">
        <v>1799</v>
      </c>
      <c r="B15" s="80" t="s">
        <v>64</v>
      </c>
      <c r="C15" s="24" t="s">
        <v>419</v>
      </c>
      <c r="D15" s="80" t="s">
        <v>75</v>
      </c>
      <c r="E15" s="45" t="s">
        <v>422</v>
      </c>
      <c r="F15" s="82" t="s">
        <v>445</v>
      </c>
      <c r="G15" s="45" t="s">
        <v>422</v>
      </c>
      <c r="H15" s="82" t="s">
        <v>446</v>
      </c>
      <c r="I15" s="45" t="s">
        <v>422</v>
      </c>
      <c r="J15" s="35" t="s">
        <v>424</v>
      </c>
      <c r="K15" s="45" t="s">
        <v>422</v>
      </c>
      <c r="L15" s="35" t="s">
        <v>425</v>
      </c>
      <c r="M15" s="45" t="s">
        <v>422</v>
      </c>
      <c r="N15" s="35" t="s">
        <v>451</v>
      </c>
      <c r="O15" s="47" t="s">
        <v>420</v>
      </c>
      <c r="P15" s="35" t="s">
        <v>439</v>
      </c>
      <c r="Q15" s="45" t="s">
        <v>422</v>
      </c>
      <c r="R15" s="82" t="s">
        <v>435</v>
      </c>
    </row>
    <row r="16" spans="1:18" s="78" customFormat="1" ht="15" customHeight="1" x14ac:dyDescent="0.3">
      <c r="A16" s="80">
        <v>326</v>
      </c>
      <c r="B16" s="80" t="s">
        <v>65</v>
      </c>
      <c r="C16" s="24" t="s">
        <v>419</v>
      </c>
      <c r="D16" s="80" t="s">
        <v>75</v>
      </c>
      <c r="E16" s="45" t="s">
        <v>422</v>
      </c>
      <c r="F16" s="82" t="s">
        <v>447</v>
      </c>
      <c r="G16" s="47" t="s">
        <v>420</v>
      </c>
      <c r="H16" s="35" t="s">
        <v>443</v>
      </c>
      <c r="I16" s="45" t="s">
        <v>422</v>
      </c>
      <c r="J16" s="35" t="s">
        <v>424</v>
      </c>
      <c r="K16" s="45" t="s">
        <v>422</v>
      </c>
      <c r="L16" s="35" t="s">
        <v>425</v>
      </c>
      <c r="M16" s="45" t="s">
        <v>422</v>
      </c>
      <c r="N16" s="83" t="s">
        <v>459</v>
      </c>
      <c r="O16" s="47" t="s">
        <v>420</v>
      </c>
      <c r="P16" s="35" t="s">
        <v>439</v>
      </c>
      <c r="Q16" s="47" t="s">
        <v>421</v>
      </c>
      <c r="R16" s="82" t="s">
        <v>436</v>
      </c>
    </row>
    <row r="17" spans="1:18" s="78" customFormat="1" ht="15" customHeight="1" x14ac:dyDescent="0.3">
      <c r="A17" s="80">
        <v>2490</v>
      </c>
      <c r="B17" s="80" t="s">
        <v>66</v>
      </c>
      <c r="C17" s="24" t="s">
        <v>419</v>
      </c>
      <c r="D17" s="80" t="s">
        <v>75</v>
      </c>
      <c r="E17" s="199" t="s">
        <v>479</v>
      </c>
      <c r="F17" s="199"/>
      <c r="G17" s="199"/>
      <c r="H17" s="199"/>
      <c r="I17" s="199"/>
      <c r="J17" s="199"/>
      <c r="K17" s="199"/>
      <c r="L17" s="199"/>
      <c r="M17" s="199"/>
      <c r="N17" s="199"/>
      <c r="O17" s="199"/>
      <c r="P17" s="199"/>
      <c r="Q17" s="199"/>
      <c r="R17" s="199"/>
    </row>
    <row r="18" spans="1:18" s="78" customFormat="1" ht="15" customHeight="1" x14ac:dyDescent="0.3">
      <c r="A18" s="80">
        <v>1284</v>
      </c>
      <c r="B18" s="80" t="s">
        <v>67</v>
      </c>
      <c r="C18" s="24" t="s">
        <v>419</v>
      </c>
      <c r="D18" s="80" t="s">
        <v>75</v>
      </c>
      <c r="E18" s="47" t="s">
        <v>420</v>
      </c>
      <c r="F18" s="35" t="s">
        <v>448</v>
      </c>
      <c r="G18" s="47" t="s">
        <v>420</v>
      </c>
      <c r="H18" s="35" t="s">
        <v>443</v>
      </c>
      <c r="I18" s="45" t="s">
        <v>422</v>
      </c>
      <c r="J18" s="35" t="s">
        <v>424</v>
      </c>
      <c r="K18" s="45" t="s">
        <v>422</v>
      </c>
      <c r="L18" s="35" t="s">
        <v>425</v>
      </c>
      <c r="M18" s="45" t="s">
        <v>422</v>
      </c>
      <c r="N18" s="35" t="s">
        <v>449</v>
      </c>
      <c r="O18" s="47" t="s">
        <v>420</v>
      </c>
      <c r="P18" s="35" t="s">
        <v>439</v>
      </c>
      <c r="Q18" s="45" t="s">
        <v>422</v>
      </c>
      <c r="R18" s="82" t="s">
        <v>435</v>
      </c>
    </row>
    <row r="19" spans="1:18" ht="15" customHeight="1" x14ac:dyDescent="0.3"/>
    <row r="20" spans="1:18" ht="15" customHeight="1" x14ac:dyDescent="0.3"/>
  </sheetData>
  <mergeCells count="20">
    <mergeCell ref="A2:A3"/>
    <mergeCell ref="B2:B3"/>
    <mergeCell ref="C2:C3"/>
    <mergeCell ref="D2:D3"/>
    <mergeCell ref="E2:E3"/>
    <mergeCell ref="N2:N3"/>
    <mergeCell ref="O2:O3"/>
    <mergeCell ref="P2:P3"/>
    <mergeCell ref="Q2:Q3"/>
    <mergeCell ref="E17:R17"/>
    <mergeCell ref="E14:R14"/>
    <mergeCell ref="F2:F3"/>
    <mergeCell ref="R2:R3"/>
    <mergeCell ref="G2:G3"/>
    <mergeCell ref="H2:H3"/>
    <mergeCell ref="I2:I3"/>
    <mergeCell ref="J2:J3"/>
    <mergeCell ref="K2:K3"/>
    <mergeCell ref="L2:L3"/>
    <mergeCell ref="M2:M3"/>
  </mergeCells>
  <phoneticPr fontId="1" type="noConversion"/>
  <conditionalFormatting sqref="E2:F2">
    <cfRule type="iconSet" priority="280">
      <iconSet iconSet="3Symbols">
        <cfvo type="percent" val="0"/>
        <cfvo type="percent" val="&quot;L&quot;"/>
        <cfvo type="percent" val="&quot;H&quot;"/>
      </iconSet>
    </cfRule>
  </conditionalFormatting>
  <conditionalFormatting sqref="H2">
    <cfRule type="iconSet" priority="279">
      <iconSet iconSet="3Symbols">
        <cfvo type="percent" val="0"/>
        <cfvo type="percent" val="&quot;L&quot;"/>
        <cfvo type="percent" val="&quot;H&quot;"/>
      </iconSet>
    </cfRule>
  </conditionalFormatting>
  <conditionalFormatting sqref="J2">
    <cfRule type="iconSet" priority="278">
      <iconSet iconSet="3Symbols">
        <cfvo type="percent" val="0"/>
        <cfvo type="percent" val="&quot;L&quot;"/>
        <cfvo type="percent" val="&quot;H&quot;"/>
      </iconSet>
    </cfRule>
  </conditionalFormatting>
  <conditionalFormatting sqref="L2">
    <cfRule type="iconSet" priority="277">
      <iconSet iconSet="3Symbols">
        <cfvo type="percent" val="0"/>
        <cfvo type="percent" val="&quot;L&quot;"/>
        <cfvo type="percent" val="&quot;H&quot;"/>
      </iconSet>
    </cfRule>
  </conditionalFormatting>
  <conditionalFormatting sqref="N2">
    <cfRule type="iconSet" priority="276">
      <iconSet iconSet="3Symbols">
        <cfvo type="percent" val="0"/>
        <cfvo type="percent" val="&quot;L&quot;"/>
        <cfvo type="percent" val="&quot;H&quot;"/>
      </iconSet>
    </cfRule>
  </conditionalFormatting>
  <conditionalFormatting sqref="P2">
    <cfRule type="iconSet" priority="275">
      <iconSet iconSet="3Symbols">
        <cfvo type="percent" val="0"/>
        <cfvo type="percent" val="&quot;L&quot;"/>
        <cfvo type="percent" val="&quot;H&quot;"/>
      </iconSet>
    </cfRule>
  </conditionalFormatting>
  <conditionalFormatting sqref="R2">
    <cfRule type="iconSet" priority="274">
      <iconSet iconSet="3Symbols">
        <cfvo type="percent" val="0"/>
        <cfvo type="percent" val="&quot;L&quot;"/>
        <cfvo type="percent" val="&quot;H&quot;"/>
      </iconSet>
    </cfRule>
  </conditionalFormatting>
  <conditionalFormatting sqref="I6:I13 I15:I16">
    <cfRule type="containsText" dxfId="182" priority="271" operator="containsText" text="H">
      <formula>NOT(ISERROR(SEARCH("H",I6)))</formula>
    </cfRule>
    <cfRule type="containsText" dxfId="181" priority="272" operator="containsText" text="U">
      <formula>NOT(ISERROR(SEARCH("U",I6)))</formula>
    </cfRule>
  </conditionalFormatting>
  <conditionalFormatting sqref="I6:I13 I15:I16">
    <cfRule type="containsText" dxfId="180" priority="273" operator="containsText" text="L">
      <formula>NOT(ISERROR(SEARCH("L",I6)))</formula>
    </cfRule>
  </conditionalFormatting>
  <conditionalFormatting sqref="G5">
    <cfRule type="containsText" dxfId="179" priority="241" operator="containsText" text="H">
      <formula>NOT(ISERROR(SEARCH("H",G5)))</formula>
    </cfRule>
    <cfRule type="containsText" dxfId="178" priority="242" operator="containsText" text="U">
      <formula>NOT(ISERROR(SEARCH("U",G5)))</formula>
    </cfRule>
  </conditionalFormatting>
  <conditionalFormatting sqref="G5">
    <cfRule type="containsText" dxfId="177" priority="243" operator="containsText" text="L">
      <formula>NOT(ISERROR(SEARCH("L",G5)))</formula>
    </cfRule>
  </conditionalFormatting>
  <conditionalFormatting sqref="E4">
    <cfRule type="containsText" dxfId="176" priority="265" operator="containsText" text="H">
      <formula>NOT(ISERROR(SEARCH("H",E4)))</formula>
    </cfRule>
    <cfRule type="containsText" dxfId="175" priority="266" operator="containsText" text="U">
      <formula>NOT(ISERROR(SEARCH("U",E4)))</formula>
    </cfRule>
  </conditionalFormatting>
  <conditionalFormatting sqref="E4">
    <cfRule type="containsText" dxfId="174" priority="267" operator="containsText" text="L">
      <formula>NOT(ISERROR(SEARCH("L",E4)))</formula>
    </cfRule>
  </conditionalFormatting>
  <conditionalFormatting sqref="G4">
    <cfRule type="containsText" dxfId="173" priority="262" operator="containsText" text="H">
      <formula>NOT(ISERROR(SEARCH("H",G4)))</formula>
    </cfRule>
    <cfRule type="containsText" dxfId="172" priority="263" operator="containsText" text="U">
      <formula>NOT(ISERROR(SEARCH("U",G4)))</formula>
    </cfRule>
  </conditionalFormatting>
  <conditionalFormatting sqref="G4">
    <cfRule type="containsText" dxfId="171" priority="264" operator="containsText" text="L">
      <formula>NOT(ISERROR(SEARCH("L",G4)))</formula>
    </cfRule>
  </conditionalFormatting>
  <conditionalFormatting sqref="I4">
    <cfRule type="containsText" dxfId="170" priority="259" operator="containsText" text="H">
      <formula>NOT(ISERROR(SEARCH("H",I4)))</formula>
    </cfRule>
    <cfRule type="containsText" dxfId="169" priority="260" operator="containsText" text="U">
      <formula>NOT(ISERROR(SEARCH("U",I4)))</formula>
    </cfRule>
  </conditionalFormatting>
  <conditionalFormatting sqref="I4">
    <cfRule type="containsText" dxfId="168" priority="261" operator="containsText" text="L">
      <formula>NOT(ISERROR(SEARCH("L",I4)))</formula>
    </cfRule>
  </conditionalFormatting>
  <conditionalFormatting sqref="K4">
    <cfRule type="containsText" dxfId="167" priority="256" operator="containsText" text="H">
      <formula>NOT(ISERROR(SEARCH("H",K4)))</formula>
    </cfRule>
    <cfRule type="containsText" dxfId="166" priority="257" operator="containsText" text="U">
      <formula>NOT(ISERROR(SEARCH("U",K4)))</formula>
    </cfRule>
  </conditionalFormatting>
  <conditionalFormatting sqref="K4">
    <cfRule type="containsText" dxfId="165" priority="258" operator="containsText" text="L">
      <formula>NOT(ISERROR(SEARCH("L",K4)))</formula>
    </cfRule>
  </conditionalFormatting>
  <conditionalFormatting sqref="M4">
    <cfRule type="containsText" dxfId="164" priority="253" operator="containsText" text="H">
      <formula>NOT(ISERROR(SEARCH("H",M4)))</formula>
    </cfRule>
    <cfRule type="containsText" dxfId="163" priority="254" operator="containsText" text="U">
      <formula>NOT(ISERROR(SEARCH("U",M4)))</formula>
    </cfRule>
  </conditionalFormatting>
  <conditionalFormatting sqref="M4">
    <cfRule type="containsText" dxfId="162" priority="255" operator="containsText" text="L">
      <formula>NOT(ISERROR(SEARCH("L",M4)))</formula>
    </cfRule>
  </conditionalFormatting>
  <conditionalFormatting sqref="O11">
    <cfRule type="containsText" dxfId="161" priority="136" operator="containsText" text="H">
      <formula>NOT(ISERROR(SEARCH("H",O11)))</formula>
    </cfRule>
    <cfRule type="containsText" dxfId="160" priority="137" operator="containsText" text="U">
      <formula>NOT(ISERROR(SEARCH("U",O11)))</formula>
    </cfRule>
  </conditionalFormatting>
  <conditionalFormatting sqref="O11">
    <cfRule type="containsText" dxfId="159" priority="138" operator="containsText" text="L">
      <formula>NOT(ISERROR(SEARCH("L",O11)))</formula>
    </cfRule>
  </conditionalFormatting>
  <conditionalFormatting sqref="Q4">
    <cfRule type="containsText" dxfId="158" priority="247" operator="containsText" text="H">
      <formula>NOT(ISERROR(SEARCH("H",Q4)))</formula>
    </cfRule>
    <cfRule type="containsText" dxfId="157" priority="248" operator="containsText" text="U">
      <formula>NOT(ISERROR(SEARCH("U",Q4)))</formula>
    </cfRule>
  </conditionalFormatting>
  <conditionalFormatting sqref="Q4">
    <cfRule type="containsText" dxfId="156" priority="249" operator="containsText" text="L">
      <formula>NOT(ISERROR(SEARCH("L",Q4)))</formula>
    </cfRule>
  </conditionalFormatting>
  <conditionalFormatting sqref="E5">
    <cfRule type="containsText" dxfId="155" priority="244" operator="containsText" text="H">
      <formula>NOT(ISERROR(SEARCH("H",E5)))</formula>
    </cfRule>
    <cfRule type="containsText" dxfId="154" priority="245" operator="containsText" text="U">
      <formula>NOT(ISERROR(SEARCH("U",E5)))</formula>
    </cfRule>
  </conditionalFormatting>
  <conditionalFormatting sqref="E5">
    <cfRule type="containsText" dxfId="153" priority="246" operator="containsText" text="L">
      <formula>NOT(ISERROR(SEARCH("L",E5)))</formula>
    </cfRule>
  </conditionalFormatting>
  <conditionalFormatting sqref="I5">
    <cfRule type="containsText" dxfId="152" priority="238" operator="containsText" text="H">
      <formula>NOT(ISERROR(SEARCH("H",I5)))</formula>
    </cfRule>
    <cfRule type="containsText" dxfId="151" priority="239" operator="containsText" text="U">
      <formula>NOT(ISERROR(SEARCH("U",I5)))</formula>
    </cfRule>
  </conditionalFormatting>
  <conditionalFormatting sqref="I5">
    <cfRule type="containsText" dxfId="150" priority="240" operator="containsText" text="L">
      <formula>NOT(ISERROR(SEARCH("L",I5)))</formula>
    </cfRule>
  </conditionalFormatting>
  <conditionalFormatting sqref="I18">
    <cfRule type="containsText" dxfId="149" priority="235" operator="containsText" text="H">
      <formula>NOT(ISERROR(SEARCH("H",I18)))</formula>
    </cfRule>
    <cfRule type="containsText" dxfId="148" priority="236" operator="containsText" text="U">
      <formula>NOT(ISERROR(SEARCH("U",I18)))</formula>
    </cfRule>
  </conditionalFormatting>
  <conditionalFormatting sqref="I18">
    <cfRule type="containsText" dxfId="147" priority="237" operator="containsText" text="L">
      <formula>NOT(ISERROR(SEARCH("L",I18)))</formula>
    </cfRule>
  </conditionalFormatting>
  <conditionalFormatting sqref="K5:K13 K18 K15:K16">
    <cfRule type="containsText" dxfId="146" priority="232" operator="containsText" text="H">
      <formula>NOT(ISERROR(SEARCH("H",K5)))</formula>
    </cfRule>
    <cfRule type="containsText" dxfId="145" priority="233" operator="containsText" text="U">
      <formula>NOT(ISERROR(SEARCH("U",K5)))</formula>
    </cfRule>
  </conditionalFormatting>
  <conditionalFormatting sqref="K5:K13 K18 K15:K16">
    <cfRule type="containsText" dxfId="144" priority="234" operator="containsText" text="L">
      <formula>NOT(ISERROR(SEARCH("L",K5)))</formula>
    </cfRule>
  </conditionalFormatting>
  <conditionalFormatting sqref="M5">
    <cfRule type="containsText" dxfId="143" priority="229" operator="containsText" text="H">
      <formula>NOT(ISERROR(SEARCH("H",M5)))</formula>
    </cfRule>
    <cfRule type="containsText" dxfId="142" priority="230" operator="containsText" text="U">
      <formula>NOT(ISERROR(SEARCH("U",M5)))</formula>
    </cfRule>
  </conditionalFormatting>
  <conditionalFormatting sqref="M5">
    <cfRule type="containsText" dxfId="141" priority="231" operator="containsText" text="L">
      <formula>NOT(ISERROR(SEARCH("L",M5)))</formula>
    </cfRule>
  </conditionalFormatting>
  <conditionalFormatting sqref="E10">
    <cfRule type="containsText" dxfId="140" priority="115" operator="containsText" text="H">
      <formula>NOT(ISERROR(SEARCH("H",E10)))</formula>
    </cfRule>
    <cfRule type="containsText" dxfId="139" priority="116" operator="containsText" text="U">
      <formula>NOT(ISERROR(SEARCH("U",E10)))</formula>
    </cfRule>
  </conditionalFormatting>
  <conditionalFormatting sqref="E10">
    <cfRule type="containsText" dxfId="138" priority="117" operator="containsText" text="L">
      <formula>NOT(ISERROR(SEARCH("L",E10)))</formula>
    </cfRule>
  </conditionalFormatting>
  <conditionalFormatting sqref="G6">
    <cfRule type="containsText" dxfId="137" priority="217" operator="containsText" text="H">
      <formula>NOT(ISERROR(SEARCH("H",G6)))</formula>
    </cfRule>
    <cfRule type="containsText" dxfId="136" priority="218" operator="containsText" text="U">
      <formula>NOT(ISERROR(SEARCH("U",G6)))</formula>
    </cfRule>
  </conditionalFormatting>
  <conditionalFormatting sqref="G6">
    <cfRule type="containsText" dxfId="135" priority="219" operator="containsText" text="L">
      <formula>NOT(ISERROR(SEARCH("L",G6)))</formula>
    </cfRule>
  </conditionalFormatting>
  <conditionalFormatting sqref="E6">
    <cfRule type="containsText" dxfId="134" priority="220" operator="containsText" text="H">
      <formula>NOT(ISERROR(SEARCH("H",E6)))</formula>
    </cfRule>
    <cfRule type="containsText" dxfId="133" priority="221" operator="containsText" text="U">
      <formula>NOT(ISERROR(SEARCH("U",E6)))</formula>
    </cfRule>
  </conditionalFormatting>
  <conditionalFormatting sqref="E6">
    <cfRule type="containsText" dxfId="132" priority="222" operator="containsText" text="L">
      <formula>NOT(ISERROR(SEARCH("L",E6)))</formula>
    </cfRule>
  </conditionalFormatting>
  <conditionalFormatting sqref="M6">
    <cfRule type="containsText" dxfId="131" priority="214" operator="containsText" text="H">
      <formula>NOT(ISERROR(SEARCH("H",M6)))</formula>
    </cfRule>
    <cfRule type="containsText" dxfId="130" priority="215" operator="containsText" text="U">
      <formula>NOT(ISERROR(SEARCH("U",M6)))</formula>
    </cfRule>
  </conditionalFormatting>
  <conditionalFormatting sqref="M6">
    <cfRule type="containsText" dxfId="129" priority="216" operator="containsText" text="L">
      <formula>NOT(ISERROR(SEARCH("L",M6)))</formula>
    </cfRule>
  </conditionalFormatting>
  <conditionalFormatting sqref="O6">
    <cfRule type="containsText" dxfId="128" priority="211" operator="containsText" text="H">
      <formula>NOT(ISERROR(SEARCH("H",O6)))</formula>
    </cfRule>
    <cfRule type="containsText" dxfId="127" priority="212" operator="containsText" text="U">
      <formula>NOT(ISERROR(SEARCH("U",O6)))</formula>
    </cfRule>
  </conditionalFormatting>
  <conditionalFormatting sqref="O6">
    <cfRule type="containsText" dxfId="126" priority="213" operator="containsText" text="L">
      <formula>NOT(ISERROR(SEARCH("L",O6)))</formula>
    </cfRule>
  </conditionalFormatting>
  <conditionalFormatting sqref="G7">
    <cfRule type="containsText" dxfId="125" priority="202" operator="containsText" text="H">
      <formula>NOT(ISERROR(SEARCH("H",G7)))</formula>
    </cfRule>
    <cfRule type="containsText" dxfId="124" priority="203" operator="containsText" text="U">
      <formula>NOT(ISERROR(SEARCH("U",G7)))</formula>
    </cfRule>
  </conditionalFormatting>
  <conditionalFormatting sqref="G7">
    <cfRule type="containsText" dxfId="123" priority="204" operator="containsText" text="L">
      <formula>NOT(ISERROR(SEARCH("L",G7)))</formula>
    </cfRule>
  </conditionalFormatting>
  <conditionalFormatting sqref="E7">
    <cfRule type="containsText" dxfId="122" priority="205" operator="containsText" text="H">
      <formula>NOT(ISERROR(SEARCH("H",E7)))</formula>
    </cfRule>
    <cfRule type="containsText" dxfId="121" priority="206" operator="containsText" text="U">
      <formula>NOT(ISERROR(SEARCH("U",E7)))</formula>
    </cfRule>
  </conditionalFormatting>
  <conditionalFormatting sqref="E7">
    <cfRule type="containsText" dxfId="120" priority="207" operator="containsText" text="L">
      <formula>NOT(ISERROR(SEARCH("L",E7)))</formula>
    </cfRule>
  </conditionalFormatting>
  <conditionalFormatting sqref="M7">
    <cfRule type="containsText" dxfId="119" priority="199" operator="containsText" text="H">
      <formula>NOT(ISERROR(SEARCH("H",M7)))</formula>
    </cfRule>
    <cfRule type="containsText" dxfId="118" priority="200" operator="containsText" text="U">
      <formula>NOT(ISERROR(SEARCH("U",M7)))</formula>
    </cfRule>
  </conditionalFormatting>
  <conditionalFormatting sqref="M7">
    <cfRule type="containsText" dxfId="117" priority="201" operator="containsText" text="L">
      <formula>NOT(ISERROR(SEARCH("L",M7)))</formula>
    </cfRule>
  </conditionalFormatting>
  <conditionalFormatting sqref="G11">
    <cfRule type="containsText" dxfId="116" priority="88" operator="containsText" text="H">
      <formula>NOT(ISERROR(SEARCH("H",G11)))</formula>
    </cfRule>
    <cfRule type="containsText" dxfId="115" priority="89" operator="containsText" text="U">
      <formula>NOT(ISERROR(SEARCH("U",G11)))</formula>
    </cfRule>
  </conditionalFormatting>
  <conditionalFormatting sqref="G11">
    <cfRule type="containsText" dxfId="114" priority="90" operator="containsText" text="L">
      <formula>NOT(ISERROR(SEARCH("L",G11)))</formula>
    </cfRule>
  </conditionalFormatting>
  <conditionalFormatting sqref="G8">
    <cfRule type="containsText" dxfId="113" priority="187" operator="containsText" text="H">
      <formula>NOT(ISERROR(SEARCH("H",G8)))</formula>
    </cfRule>
    <cfRule type="containsText" dxfId="112" priority="188" operator="containsText" text="U">
      <formula>NOT(ISERROR(SEARCH("U",G8)))</formula>
    </cfRule>
  </conditionalFormatting>
  <conditionalFormatting sqref="G8">
    <cfRule type="containsText" dxfId="111" priority="189" operator="containsText" text="L">
      <formula>NOT(ISERROR(SEARCH("L",G8)))</formula>
    </cfRule>
  </conditionalFormatting>
  <conditionalFormatting sqref="E8">
    <cfRule type="containsText" dxfId="110" priority="190" operator="containsText" text="H">
      <formula>NOT(ISERROR(SEARCH("H",E8)))</formula>
    </cfRule>
    <cfRule type="containsText" dxfId="109" priority="191" operator="containsText" text="U">
      <formula>NOT(ISERROR(SEARCH("U",E8)))</formula>
    </cfRule>
  </conditionalFormatting>
  <conditionalFormatting sqref="E8">
    <cfRule type="containsText" dxfId="108" priority="192" operator="containsText" text="L">
      <formula>NOT(ISERROR(SEARCH("L",E8)))</formula>
    </cfRule>
  </conditionalFormatting>
  <conditionalFormatting sqref="M8">
    <cfRule type="containsText" dxfId="107" priority="184" operator="containsText" text="H">
      <formula>NOT(ISERROR(SEARCH("H",M8)))</formula>
    </cfRule>
    <cfRule type="containsText" dxfId="106" priority="185" operator="containsText" text="U">
      <formula>NOT(ISERROR(SEARCH("U",M8)))</formula>
    </cfRule>
  </conditionalFormatting>
  <conditionalFormatting sqref="M8">
    <cfRule type="containsText" dxfId="105" priority="186" operator="containsText" text="L">
      <formula>NOT(ISERROR(SEARCH("L",M8)))</formula>
    </cfRule>
  </conditionalFormatting>
  <conditionalFormatting sqref="G18">
    <cfRule type="containsText" dxfId="104" priority="76" operator="containsText" text="H">
      <formula>NOT(ISERROR(SEARCH("H",G18)))</formula>
    </cfRule>
    <cfRule type="containsText" dxfId="103" priority="77" operator="containsText" text="U">
      <formula>NOT(ISERROR(SEARCH("U",G18)))</formula>
    </cfRule>
  </conditionalFormatting>
  <conditionalFormatting sqref="G18">
    <cfRule type="containsText" dxfId="102" priority="78" operator="containsText" text="L">
      <formula>NOT(ISERROR(SEARCH("L",G18)))</formula>
    </cfRule>
  </conditionalFormatting>
  <conditionalFormatting sqref="Q16">
    <cfRule type="containsText" dxfId="101" priority="172" operator="containsText" text="H">
      <formula>NOT(ISERROR(SEARCH("H",Q16)))</formula>
    </cfRule>
    <cfRule type="containsText" dxfId="100" priority="173" operator="containsText" text="U">
      <formula>NOT(ISERROR(SEARCH("U",Q16)))</formula>
    </cfRule>
  </conditionalFormatting>
  <conditionalFormatting sqref="Q16">
    <cfRule type="containsText" dxfId="99" priority="174" operator="containsText" text="L">
      <formula>NOT(ISERROR(SEARCH("L",Q16)))</formula>
    </cfRule>
  </conditionalFormatting>
  <conditionalFormatting sqref="Q5:Q13 Q18 Q15">
    <cfRule type="containsText" dxfId="98" priority="175" operator="containsText" text="H">
      <formula>NOT(ISERROR(SEARCH("H",Q5)))</formula>
    </cfRule>
    <cfRule type="containsText" dxfId="97" priority="176" operator="containsText" text="U">
      <formula>NOT(ISERROR(SEARCH("U",Q5)))</formula>
    </cfRule>
  </conditionalFormatting>
  <conditionalFormatting sqref="Q5:Q13 Q18 Q15">
    <cfRule type="containsText" dxfId="96" priority="177" operator="containsText" text="L">
      <formula>NOT(ISERROR(SEARCH("L",Q5)))</formula>
    </cfRule>
  </conditionalFormatting>
  <conditionalFormatting sqref="E9">
    <cfRule type="containsText" dxfId="95" priority="169" operator="containsText" text="H">
      <formula>NOT(ISERROR(SEARCH("H",E9)))</formula>
    </cfRule>
    <cfRule type="containsText" dxfId="94" priority="170" operator="containsText" text="U">
      <formula>NOT(ISERROR(SEARCH("U",E9)))</formula>
    </cfRule>
  </conditionalFormatting>
  <conditionalFormatting sqref="E9">
    <cfRule type="containsText" dxfId="93" priority="171" operator="containsText" text="L">
      <formula>NOT(ISERROR(SEARCH("L",E9)))</formula>
    </cfRule>
  </conditionalFormatting>
  <conditionalFormatting sqref="G9">
    <cfRule type="containsText" dxfId="92" priority="166" operator="containsText" text="H">
      <formula>NOT(ISERROR(SEARCH("H",G9)))</formula>
    </cfRule>
    <cfRule type="containsText" dxfId="91" priority="167" operator="containsText" text="U">
      <formula>NOT(ISERROR(SEARCH("U",G9)))</formula>
    </cfRule>
  </conditionalFormatting>
  <conditionalFormatting sqref="G9">
    <cfRule type="containsText" dxfId="90" priority="168" operator="containsText" text="L">
      <formula>NOT(ISERROR(SEARCH("L",G9)))</formula>
    </cfRule>
  </conditionalFormatting>
  <conditionalFormatting sqref="M9">
    <cfRule type="containsText" dxfId="89" priority="163" operator="containsText" text="H">
      <formula>NOT(ISERROR(SEARCH("H",M9)))</formula>
    </cfRule>
    <cfRule type="containsText" dxfId="88" priority="164" operator="containsText" text="U">
      <formula>NOT(ISERROR(SEARCH("U",M9)))</formula>
    </cfRule>
  </conditionalFormatting>
  <conditionalFormatting sqref="M9">
    <cfRule type="containsText" dxfId="87" priority="165" operator="containsText" text="L">
      <formula>NOT(ISERROR(SEARCH("L",M9)))</formula>
    </cfRule>
  </conditionalFormatting>
  <conditionalFormatting sqref="O4">
    <cfRule type="containsText" dxfId="86" priority="160" operator="containsText" text="H">
      <formula>NOT(ISERROR(SEARCH("H",O4)))</formula>
    </cfRule>
    <cfRule type="containsText" dxfId="85" priority="161" operator="containsText" text="U">
      <formula>NOT(ISERROR(SEARCH("U",O4)))</formula>
    </cfRule>
  </conditionalFormatting>
  <conditionalFormatting sqref="O4">
    <cfRule type="containsText" dxfId="84" priority="162" operator="containsText" text="L">
      <formula>NOT(ISERROR(SEARCH("L",O4)))</formula>
    </cfRule>
  </conditionalFormatting>
  <conditionalFormatting sqref="O5">
    <cfRule type="containsText" dxfId="83" priority="157" operator="containsText" text="H">
      <formula>NOT(ISERROR(SEARCH("H",O5)))</formula>
    </cfRule>
    <cfRule type="containsText" dxfId="82" priority="158" operator="containsText" text="U">
      <formula>NOT(ISERROR(SEARCH("U",O5)))</formula>
    </cfRule>
  </conditionalFormatting>
  <conditionalFormatting sqref="O5">
    <cfRule type="containsText" dxfId="81" priority="159" operator="containsText" text="L">
      <formula>NOT(ISERROR(SEARCH("L",O5)))</formula>
    </cfRule>
  </conditionalFormatting>
  <conditionalFormatting sqref="O7">
    <cfRule type="containsText" dxfId="80" priority="154" operator="containsText" text="H">
      <formula>NOT(ISERROR(SEARCH("H",O7)))</formula>
    </cfRule>
    <cfRule type="containsText" dxfId="79" priority="155" operator="containsText" text="U">
      <formula>NOT(ISERROR(SEARCH("U",O7)))</formula>
    </cfRule>
  </conditionalFormatting>
  <conditionalFormatting sqref="O7">
    <cfRule type="containsText" dxfId="78" priority="156" operator="containsText" text="L">
      <formula>NOT(ISERROR(SEARCH("L",O7)))</formula>
    </cfRule>
  </conditionalFormatting>
  <conditionalFormatting sqref="M18">
    <cfRule type="containsText" dxfId="77" priority="55" operator="containsText" text="H">
      <formula>NOT(ISERROR(SEARCH("H",M18)))</formula>
    </cfRule>
    <cfRule type="containsText" dxfId="76" priority="56" operator="containsText" text="U">
      <formula>NOT(ISERROR(SEARCH("U",M18)))</formula>
    </cfRule>
  </conditionalFormatting>
  <conditionalFormatting sqref="M18">
    <cfRule type="containsText" dxfId="75" priority="57" operator="containsText" text="L">
      <formula>NOT(ISERROR(SEARCH("L",M18)))</formula>
    </cfRule>
  </conditionalFormatting>
  <conditionalFormatting sqref="O8">
    <cfRule type="containsText" dxfId="74" priority="142" operator="containsText" text="H">
      <formula>NOT(ISERROR(SEARCH("H",O8)))</formula>
    </cfRule>
    <cfRule type="containsText" dxfId="73" priority="143" operator="containsText" text="U">
      <formula>NOT(ISERROR(SEARCH("U",O8)))</formula>
    </cfRule>
  </conditionalFormatting>
  <conditionalFormatting sqref="O8">
    <cfRule type="containsText" dxfId="72" priority="144" operator="containsText" text="L">
      <formula>NOT(ISERROR(SEARCH("L",O8)))</formula>
    </cfRule>
  </conditionalFormatting>
  <conditionalFormatting sqref="O9">
    <cfRule type="containsText" dxfId="71" priority="139" operator="containsText" text="H">
      <formula>NOT(ISERROR(SEARCH("H",O9)))</formula>
    </cfRule>
    <cfRule type="containsText" dxfId="70" priority="140" operator="containsText" text="U">
      <formula>NOT(ISERROR(SEARCH("U",O9)))</formula>
    </cfRule>
  </conditionalFormatting>
  <conditionalFormatting sqref="O9">
    <cfRule type="containsText" dxfId="69" priority="141" operator="containsText" text="L">
      <formula>NOT(ISERROR(SEARCH("L",O9)))</formula>
    </cfRule>
  </conditionalFormatting>
  <conditionalFormatting sqref="O12">
    <cfRule type="containsText" dxfId="68" priority="133" operator="containsText" text="H">
      <formula>NOT(ISERROR(SEARCH("H",O12)))</formula>
    </cfRule>
    <cfRule type="containsText" dxfId="67" priority="134" operator="containsText" text="U">
      <formula>NOT(ISERROR(SEARCH("U",O12)))</formula>
    </cfRule>
  </conditionalFormatting>
  <conditionalFormatting sqref="O12">
    <cfRule type="containsText" dxfId="66" priority="135" operator="containsText" text="L">
      <formula>NOT(ISERROR(SEARCH("L",O12)))</formula>
    </cfRule>
  </conditionalFormatting>
  <conditionalFormatting sqref="O13">
    <cfRule type="containsText" dxfId="65" priority="130" operator="containsText" text="H">
      <formula>NOT(ISERROR(SEARCH("H",O13)))</formula>
    </cfRule>
    <cfRule type="containsText" dxfId="64" priority="131" operator="containsText" text="U">
      <formula>NOT(ISERROR(SEARCH("U",O13)))</formula>
    </cfRule>
  </conditionalFormatting>
  <conditionalFormatting sqref="O13">
    <cfRule type="containsText" dxfId="63" priority="132" operator="containsText" text="L">
      <formula>NOT(ISERROR(SEARCH("L",O13)))</formula>
    </cfRule>
  </conditionalFormatting>
  <conditionalFormatting sqref="O10">
    <cfRule type="containsText" dxfId="62" priority="127" operator="containsText" text="H">
      <formula>NOT(ISERROR(SEARCH("H",O10)))</formula>
    </cfRule>
    <cfRule type="containsText" dxfId="61" priority="128" operator="containsText" text="U">
      <formula>NOT(ISERROR(SEARCH("U",O10)))</formula>
    </cfRule>
  </conditionalFormatting>
  <conditionalFormatting sqref="O10">
    <cfRule type="containsText" dxfId="60" priority="129" operator="containsText" text="L">
      <formula>NOT(ISERROR(SEARCH("L",O10)))</formula>
    </cfRule>
  </conditionalFormatting>
  <conditionalFormatting sqref="O15">
    <cfRule type="containsText" dxfId="59" priority="124" operator="containsText" text="H">
      <formula>NOT(ISERROR(SEARCH("H",O15)))</formula>
    </cfRule>
    <cfRule type="containsText" dxfId="58" priority="125" operator="containsText" text="U">
      <formula>NOT(ISERROR(SEARCH("U",O15)))</formula>
    </cfRule>
  </conditionalFormatting>
  <conditionalFormatting sqref="O15">
    <cfRule type="containsText" dxfId="57" priority="126" operator="containsText" text="L">
      <formula>NOT(ISERROR(SEARCH("L",O15)))</formula>
    </cfRule>
  </conditionalFormatting>
  <conditionalFormatting sqref="O16">
    <cfRule type="containsText" dxfId="56" priority="121" operator="containsText" text="H">
      <formula>NOT(ISERROR(SEARCH("H",O16)))</formula>
    </cfRule>
    <cfRule type="containsText" dxfId="55" priority="122" operator="containsText" text="U">
      <formula>NOT(ISERROR(SEARCH("U",O16)))</formula>
    </cfRule>
  </conditionalFormatting>
  <conditionalFormatting sqref="O16">
    <cfRule type="containsText" dxfId="54" priority="123" operator="containsText" text="L">
      <formula>NOT(ISERROR(SEARCH("L",O16)))</formula>
    </cfRule>
  </conditionalFormatting>
  <conditionalFormatting sqref="O18">
    <cfRule type="containsText" dxfId="53" priority="118" operator="containsText" text="H">
      <formula>NOT(ISERROR(SEARCH("H",O18)))</formula>
    </cfRule>
    <cfRule type="containsText" dxfId="52" priority="119" operator="containsText" text="U">
      <formula>NOT(ISERROR(SEARCH("U",O18)))</formula>
    </cfRule>
  </conditionalFormatting>
  <conditionalFormatting sqref="O18">
    <cfRule type="containsText" dxfId="51" priority="120" operator="containsText" text="L">
      <formula>NOT(ISERROR(SEARCH("L",O18)))</formula>
    </cfRule>
  </conditionalFormatting>
  <conditionalFormatting sqref="E11">
    <cfRule type="containsText" dxfId="50" priority="112" operator="containsText" text="H">
      <formula>NOT(ISERROR(SEARCH("H",E11)))</formula>
    </cfRule>
    <cfRule type="containsText" dxfId="49" priority="113" operator="containsText" text="U">
      <formula>NOT(ISERROR(SEARCH("U",E11)))</formula>
    </cfRule>
  </conditionalFormatting>
  <conditionalFormatting sqref="E11">
    <cfRule type="containsText" dxfId="48" priority="114" operator="containsText" text="L">
      <formula>NOT(ISERROR(SEARCH("L",E11)))</formula>
    </cfRule>
  </conditionalFormatting>
  <conditionalFormatting sqref="E12">
    <cfRule type="containsText" dxfId="47" priority="109" operator="containsText" text="H">
      <formula>NOT(ISERROR(SEARCH("H",E12)))</formula>
    </cfRule>
    <cfRule type="containsText" dxfId="46" priority="110" operator="containsText" text="U">
      <formula>NOT(ISERROR(SEARCH("U",E12)))</formula>
    </cfRule>
  </conditionalFormatting>
  <conditionalFormatting sqref="E12">
    <cfRule type="containsText" dxfId="45" priority="111" operator="containsText" text="L">
      <formula>NOT(ISERROR(SEARCH("L",E12)))</formula>
    </cfRule>
  </conditionalFormatting>
  <conditionalFormatting sqref="E13">
    <cfRule type="containsText" dxfId="44" priority="106" operator="containsText" text="H">
      <formula>NOT(ISERROR(SEARCH("H",E13)))</formula>
    </cfRule>
    <cfRule type="containsText" dxfId="43" priority="107" operator="containsText" text="U">
      <formula>NOT(ISERROR(SEARCH("U",E13)))</formula>
    </cfRule>
  </conditionalFormatting>
  <conditionalFormatting sqref="E13">
    <cfRule type="containsText" dxfId="42" priority="108" operator="containsText" text="L">
      <formula>NOT(ISERROR(SEARCH("L",E13)))</formula>
    </cfRule>
  </conditionalFormatting>
  <conditionalFormatting sqref="E18">
    <cfRule type="containsText" dxfId="41" priority="103" operator="containsText" text="H">
      <formula>NOT(ISERROR(SEARCH("H",E18)))</formula>
    </cfRule>
    <cfRule type="containsText" dxfId="40" priority="104" operator="containsText" text="U">
      <formula>NOT(ISERROR(SEARCH("U",E18)))</formula>
    </cfRule>
  </conditionalFormatting>
  <conditionalFormatting sqref="E18">
    <cfRule type="containsText" dxfId="39" priority="105" operator="containsText" text="L">
      <formula>NOT(ISERROR(SEARCH("L",E18)))</formula>
    </cfRule>
  </conditionalFormatting>
  <conditionalFormatting sqref="E15">
    <cfRule type="containsText" dxfId="38" priority="100" operator="containsText" text="H">
      <formula>NOT(ISERROR(SEARCH("H",E15)))</formula>
    </cfRule>
    <cfRule type="containsText" dxfId="37" priority="101" operator="containsText" text="U">
      <formula>NOT(ISERROR(SEARCH("U",E15)))</formula>
    </cfRule>
  </conditionalFormatting>
  <conditionalFormatting sqref="E15">
    <cfRule type="containsText" dxfId="36" priority="102" operator="containsText" text="L">
      <formula>NOT(ISERROR(SEARCH("L",E15)))</formula>
    </cfRule>
  </conditionalFormatting>
  <conditionalFormatting sqref="E16">
    <cfRule type="containsText" dxfId="35" priority="97" operator="containsText" text="H">
      <formula>NOT(ISERROR(SEARCH("H",E16)))</formula>
    </cfRule>
    <cfRule type="containsText" dxfId="34" priority="98" operator="containsText" text="U">
      <formula>NOT(ISERROR(SEARCH("U",E16)))</formula>
    </cfRule>
  </conditionalFormatting>
  <conditionalFormatting sqref="E16">
    <cfRule type="containsText" dxfId="33" priority="99" operator="containsText" text="L">
      <formula>NOT(ISERROR(SEARCH("L",E16)))</formula>
    </cfRule>
  </conditionalFormatting>
  <conditionalFormatting sqref="G10">
    <cfRule type="containsText" dxfId="32" priority="94" operator="containsText" text="H">
      <formula>NOT(ISERROR(SEARCH("H",G10)))</formula>
    </cfRule>
    <cfRule type="containsText" dxfId="31" priority="95" operator="containsText" text="U">
      <formula>NOT(ISERROR(SEARCH("U",G10)))</formula>
    </cfRule>
  </conditionalFormatting>
  <conditionalFormatting sqref="G10">
    <cfRule type="containsText" dxfId="30" priority="96" operator="containsText" text="L">
      <formula>NOT(ISERROR(SEARCH("L",G10)))</formula>
    </cfRule>
  </conditionalFormatting>
  <conditionalFormatting sqref="G13">
    <cfRule type="containsText" dxfId="29" priority="91" operator="containsText" text="H">
      <formula>NOT(ISERROR(SEARCH("H",G13)))</formula>
    </cfRule>
    <cfRule type="containsText" dxfId="28" priority="92" operator="containsText" text="U">
      <formula>NOT(ISERROR(SEARCH("U",G13)))</formula>
    </cfRule>
  </conditionalFormatting>
  <conditionalFormatting sqref="G13">
    <cfRule type="containsText" dxfId="27" priority="93" operator="containsText" text="L">
      <formula>NOT(ISERROR(SEARCH("L",G13)))</formula>
    </cfRule>
  </conditionalFormatting>
  <conditionalFormatting sqref="G12">
    <cfRule type="containsText" dxfId="26" priority="85" operator="containsText" text="H">
      <formula>NOT(ISERROR(SEARCH("H",G12)))</formula>
    </cfRule>
    <cfRule type="containsText" dxfId="25" priority="86" operator="containsText" text="U">
      <formula>NOT(ISERROR(SEARCH("U",G12)))</formula>
    </cfRule>
  </conditionalFormatting>
  <conditionalFormatting sqref="G12">
    <cfRule type="containsText" dxfId="24" priority="87" operator="containsText" text="L">
      <formula>NOT(ISERROR(SEARCH("L",G12)))</formula>
    </cfRule>
  </conditionalFormatting>
  <conditionalFormatting sqref="G15">
    <cfRule type="containsText" dxfId="23" priority="82" operator="containsText" text="H">
      <formula>NOT(ISERROR(SEARCH("H",G15)))</formula>
    </cfRule>
    <cfRule type="containsText" dxfId="22" priority="83" operator="containsText" text="U">
      <formula>NOT(ISERROR(SEARCH("U",G15)))</formula>
    </cfRule>
  </conditionalFormatting>
  <conditionalFormatting sqref="G15">
    <cfRule type="containsText" dxfId="21" priority="84" operator="containsText" text="L">
      <formula>NOT(ISERROR(SEARCH("L",G15)))</formula>
    </cfRule>
  </conditionalFormatting>
  <conditionalFormatting sqref="G16">
    <cfRule type="containsText" dxfId="20" priority="79" operator="containsText" text="H">
      <formula>NOT(ISERROR(SEARCH("H",G16)))</formula>
    </cfRule>
    <cfRule type="containsText" dxfId="19" priority="80" operator="containsText" text="U">
      <formula>NOT(ISERROR(SEARCH("U",G16)))</formula>
    </cfRule>
  </conditionalFormatting>
  <conditionalFormatting sqref="G16">
    <cfRule type="containsText" dxfId="18" priority="81" operator="containsText" text="L">
      <formula>NOT(ISERROR(SEARCH("L",G16)))</formula>
    </cfRule>
  </conditionalFormatting>
  <conditionalFormatting sqref="M11">
    <cfRule type="containsText" dxfId="17" priority="67" operator="containsText" text="H">
      <formula>NOT(ISERROR(SEARCH("H",M11)))</formula>
    </cfRule>
    <cfRule type="containsText" dxfId="16" priority="68" operator="containsText" text="U">
      <formula>NOT(ISERROR(SEARCH("U",M11)))</formula>
    </cfRule>
  </conditionalFormatting>
  <conditionalFormatting sqref="M11">
    <cfRule type="containsText" dxfId="15" priority="69" operator="containsText" text="L">
      <formula>NOT(ISERROR(SEARCH("L",M11)))</formula>
    </cfRule>
  </conditionalFormatting>
  <conditionalFormatting sqref="M13">
    <cfRule type="containsText" dxfId="14" priority="70" operator="containsText" text="H">
      <formula>NOT(ISERROR(SEARCH("H",M13)))</formula>
    </cfRule>
    <cfRule type="containsText" dxfId="13" priority="71" operator="containsText" text="U">
      <formula>NOT(ISERROR(SEARCH("U",M13)))</formula>
    </cfRule>
  </conditionalFormatting>
  <conditionalFormatting sqref="M13">
    <cfRule type="containsText" dxfId="12" priority="72" operator="containsText" text="L">
      <formula>NOT(ISERROR(SEARCH("L",M13)))</formula>
    </cfRule>
  </conditionalFormatting>
  <conditionalFormatting sqref="M12">
    <cfRule type="containsText" dxfId="11" priority="64" operator="containsText" text="H">
      <formula>NOT(ISERROR(SEARCH("H",M12)))</formula>
    </cfRule>
    <cfRule type="containsText" dxfId="10" priority="65" operator="containsText" text="U">
      <formula>NOT(ISERROR(SEARCH("U",M12)))</formula>
    </cfRule>
  </conditionalFormatting>
  <conditionalFormatting sqref="M12">
    <cfRule type="containsText" dxfId="9" priority="66" operator="containsText" text="L">
      <formula>NOT(ISERROR(SEARCH("L",M12)))</formula>
    </cfRule>
  </conditionalFormatting>
  <conditionalFormatting sqref="M15">
    <cfRule type="containsText" dxfId="8" priority="61" operator="containsText" text="H">
      <formula>NOT(ISERROR(SEARCH("H",M15)))</formula>
    </cfRule>
    <cfRule type="containsText" dxfId="7" priority="62" operator="containsText" text="U">
      <formula>NOT(ISERROR(SEARCH("U",M15)))</formula>
    </cfRule>
  </conditionalFormatting>
  <conditionalFormatting sqref="M15">
    <cfRule type="containsText" dxfId="6" priority="63" operator="containsText" text="L">
      <formula>NOT(ISERROR(SEARCH("L",M15)))</formula>
    </cfRule>
  </conditionalFormatting>
  <conditionalFormatting sqref="M16">
    <cfRule type="containsText" dxfId="5" priority="58" operator="containsText" text="H">
      <formula>NOT(ISERROR(SEARCH("H",M16)))</formula>
    </cfRule>
    <cfRule type="containsText" dxfId="4" priority="59" operator="containsText" text="U">
      <formula>NOT(ISERROR(SEARCH("U",M16)))</formula>
    </cfRule>
  </conditionalFormatting>
  <conditionalFormatting sqref="M16">
    <cfRule type="containsText" dxfId="3" priority="60" operator="containsText" text="L">
      <formula>NOT(ISERROR(SEARCH("L",M16)))</formula>
    </cfRule>
  </conditionalFormatting>
  <conditionalFormatting sqref="M10">
    <cfRule type="containsText" dxfId="2" priority="52" operator="containsText" text="H">
      <formula>NOT(ISERROR(SEARCH("H",M10)))</formula>
    </cfRule>
    <cfRule type="containsText" dxfId="1" priority="53" operator="containsText" text="U">
      <formula>NOT(ISERROR(SEARCH("U",M10)))</formula>
    </cfRule>
  </conditionalFormatting>
  <conditionalFormatting sqref="M10">
    <cfRule type="containsText" dxfId="0" priority="54" operator="containsText" text="L">
      <formula>NOT(ISERROR(SEARCH("L",M10)))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1_문헌 특성</vt:lpstr>
      <vt:lpstr>2-1_효과성_언어 능력</vt:lpstr>
      <vt:lpstr>2-2_효과성_음성 지표</vt:lpstr>
      <vt:lpstr>2_3_효과성_심리 지표</vt:lpstr>
      <vt:lpstr>2_4_효과성_삶의 질</vt:lpstr>
      <vt:lpstr>3_비뚤림위험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2021-11-19T06:50:31Z</dcterms:created>
  <dcterms:modified xsi:type="dcterms:W3CDTF">2022-08-23T02:53:03Z</dcterms:modified>
</cp:coreProperties>
</file>