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9 방사선온열치료및온열치료계획(NR21-001-23,28)\7-1 별첨 1,2\방사선온열치료_두경부종양_별첨1,2\"/>
    </mc:Choice>
  </mc:AlternateContent>
  <bookViews>
    <workbookView xWindow="28680" yWindow="-120" windowWidth="29040" windowHeight="15840"/>
  </bookViews>
  <sheets>
    <sheet name="1_문헌특성" sheetId="1" r:id="rId1"/>
    <sheet name="2_결과지표_안전성" sheetId="5" r:id="rId2"/>
    <sheet name="3_결과지표_효과성" sheetId="3" r:id="rId3"/>
    <sheet name="4_비뚤림위험평가" sheetId="4" r:id="rId4"/>
  </sheets>
  <definedNames>
    <definedName name="_xlnm._FilterDatabase" localSheetId="0" hidden="1">'1_문헌특성'!$B$4:$BA$9</definedName>
    <definedName name="_xlnm._FilterDatabase" localSheetId="2" hidden="1">'3_결과지표_효과성'!$A$3:$Y$39</definedName>
    <definedName name="_xlnm._FilterDatabase" localSheetId="3" hidden="1">'4_비뚤림위험평가'!$B$6:$V$11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8" i="4"/>
  <c r="E9" i="4"/>
  <c r="E10" i="4"/>
  <c r="E12" i="4"/>
  <c r="E7" i="4"/>
  <c r="C29" i="3"/>
  <c r="D29" i="3"/>
  <c r="E29" i="3"/>
  <c r="F29" i="3"/>
  <c r="G29" i="3"/>
  <c r="H29" i="3"/>
  <c r="I29" i="3"/>
  <c r="J29" i="3"/>
  <c r="K29" i="3"/>
  <c r="Q16" i="3"/>
  <c r="K4" i="3"/>
  <c r="F39" i="3" l="1"/>
  <c r="C39" i="3"/>
  <c r="D39" i="3"/>
  <c r="E39" i="3"/>
  <c r="G39" i="3"/>
  <c r="H39" i="3"/>
  <c r="I39" i="3"/>
  <c r="J39" i="3"/>
  <c r="K39" i="3"/>
  <c r="R39" i="3"/>
  <c r="U39" i="3"/>
  <c r="T6" i="3" l="1"/>
  <c r="U35" i="3" l="1"/>
  <c r="R35" i="3"/>
  <c r="U10" i="3"/>
  <c r="U9" i="3"/>
  <c r="U8" i="3"/>
  <c r="U7" i="3"/>
  <c r="R8" i="3"/>
  <c r="R9" i="3"/>
  <c r="R10" i="3"/>
  <c r="R7" i="3"/>
  <c r="K10" i="3"/>
  <c r="J10" i="3"/>
  <c r="I10" i="3"/>
  <c r="H10" i="3"/>
  <c r="G10" i="3"/>
  <c r="F10" i="3"/>
  <c r="E10" i="3"/>
  <c r="D10" i="3"/>
  <c r="C10" i="3"/>
  <c r="K9" i="3"/>
  <c r="J9" i="3"/>
  <c r="I9" i="3"/>
  <c r="H9" i="3"/>
  <c r="G9" i="3"/>
  <c r="F9" i="3"/>
  <c r="E9" i="3"/>
  <c r="D9" i="3"/>
  <c r="C9" i="3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T16" i="3" l="1"/>
  <c r="T18" i="3"/>
  <c r="Q18" i="3"/>
  <c r="U4" i="3"/>
  <c r="R4" i="3"/>
  <c r="K20" i="3" l="1"/>
  <c r="J20" i="3"/>
  <c r="I20" i="3"/>
  <c r="H20" i="3"/>
  <c r="G20" i="3"/>
  <c r="F20" i="3"/>
  <c r="E20" i="3"/>
  <c r="D20" i="3"/>
  <c r="C20" i="3"/>
  <c r="K19" i="3"/>
  <c r="J19" i="3"/>
  <c r="I19" i="3"/>
  <c r="H19" i="3"/>
  <c r="G19" i="3"/>
  <c r="F19" i="3"/>
  <c r="E19" i="3"/>
  <c r="D19" i="3"/>
  <c r="C19" i="3"/>
  <c r="K18" i="3"/>
  <c r="J18" i="3"/>
  <c r="I18" i="3"/>
  <c r="H18" i="3"/>
  <c r="G18" i="3"/>
  <c r="F18" i="3"/>
  <c r="E18" i="3"/>
  <c r="D18" i="3"/>
  <c r="C18" i="3"/>
  <c r="K11" i="3" l="1"/>
  <c r="J11" i="3"/>
  <c r="I11" i="3"/>
  <c r="H11" i="3"/>
  <c r="G11" i="3"/>
  <c r="F11" i="3"/>
  <c r="E11" i="3"/>
  <c r="D11" i="3"/>
  <c r="C11" i="3"/>
  <c r="C14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6" i="3"/>
  <c r="D6" i="3"/>
  <c r="E6" i="3"/>
  <c r="F6" i="3"/>
  <c r="G6" i="3"/>
  <c r="H6" i="3"/>
  <c r="I6" i="3"/>
  <c r="J6" i="3"/>
  <c r="K6" i="3"/>
  <c r="K38" i="3" l="1"/>
  <c r="J38" i="3"/>
  <c r="I38" i="3"/>
  <c r="H38" i="3"/>
  <c r="G38" i="3"/>
  <c r="F38" i="3"/>
  <c r="E38" i="3"/>
  <c r="D38" i="3"/>
  <c r="C38" i="3"/>
  <c r="K37" i="3"/>
  <c r="J37" i="3"/>
  <c r="I37" i="3"/>
  <c r="H37" i="3"/>
  <c r="G37" i="3"/>
  <c r="F37" i="3"/>
  <c r="E37" i="3"/>
  <c r="D37" i="3"/>
  <c r="C37" i="3"/>
  <c r="K36" i="3"/>
  <c r="J36" i="3"/>
  <c r="I36" i="3"/>
  <c r="H36" i="3"/>
  <c r="G36" i="3"/>
  <c r="F36" i="3"/>
  <c r="E36" i="3"/>
  <c r="D36" i="3"/>
  <c r="C36" i="3"/>
  <c r="K35" i="3"/>
  <c r="J35" i="3"/>
  <c r="I35" i="3"/>
  <c r="H35" i="3"/>
  <c r="G35" i="3"/>
  <c r="F35" i="3"/>
  <c r="E35" i="3"/>
  <c r="D35" i="3"/>
  <c r="C35" i="3"/>
  <c r="K34" i="3"/>
  <c r="J34" i="3"/>
  <c r="I34" i="3"/>
  <c r="H34" i="3"/>
  <c r="G34" i="3"/>
  <c r="F34" i="3"/>
  <c r="E34" i="3"/>
  <c r="D34" i="3"/>
  <c r="C34" i="3"/>
  <c r="K33" i="3"/>
  <c r="J33" i="3"/>
  <c r="I33" i="3"/>
  <c r="H33" i="3"/>
  <c r="G33" i="3"/>
  <c r="F33" i="3"/>
  <c r="E33" i="3"/>
  <c r="D33" i="3"/>
  <c r="C33" i="3"/>
  <c r="K32" i="3"/>
  <c r="J32" i="3"/>
  <c r="I32" i="3"/>
  <c r="H32" i="3"/>
  <c r="G32" i="3"/>
  <c r="F32" i="3"/>
  <c r="E32" i="3"/>
  <c r="D32" i="3"/>
  <c r="C32" i="3"/>
  <c r="K31" i="3"/>
  <c r="J31" i="3"/>
  <c r="I31" i="3"/>
  <c r="H31" i="3"/>
  <c r="G31" i="3"/>
  <c r="F31" i="3"/>
  <c r="E31" i="3"/>
  <c r="D31" i="3"/>
  <c r="C31" i="3"/>
  <c r="K30" i="3"/>
  <c r="J30" i="3"/>
  <c r="I30" i="3"/>
  <c r="H30" i="3"/>
  <c r="G30" i="3"/>
  <c r="F30" i="3"/>
  <c r="E30" i="3"/>
  <c r="D30" i="3"/>
  <c r="C30" i="3"/>
  <c r="K28" i="3" l="1"/>
  <c r="J28" i="3"/>
  <c r="I28" i="3"/>
  <c r="H28" i="3"/>
  <c r="G28" i="3"/>
  <c r="F28" i="3"/>
  <c r="E28" i="3"/>
  <c r="D28" i="3"/>
  <c r="C28" i="3"/>
  <c r="K27" i="3"/>
  <c r="J27" i="3"/>
  <c r="I27" i="3"/>
  <c r="H27" i="3"/>
  <c r="G27" i="3"/>
  <c r="F27" i="3"/>
  <c r="E27" i="3"/>
  <c r="D27" i="3"/>
  <c r="C27" i="3"/>
  <c r="K26" i="3"/>
  <c r="J26" i="3"/>
  <c r="I26" i="3"/>
  <c r="H26" i="3"/>
  <c r="G26" i="3"/>
  <c r="F26" i="3"/>
  <c r="E26" i="3"/>
  <c r="D26" i="3"/>
  <c r="C26" i="3"/>
  <c r="K25" i="3"/>
  <c r="J25" i="3"/>
  <c r="I25" i="3"/>
  <c r="H25" i="3"/>
  <c r="G25" i="3"/>
  <c r="F25" i="3"/>
  <c r="E25" i="3"/>
  <c r="D25" i="3"/>
  <c r="C25" i="3"/>
  <c r="K24" i="3"/>
  <c r="J24" i="3"/>
  <c r="I24" i="3"/>
  <c r="H24" i="3"/>
  <c r="G24" i="3"/>
  <c r="F24" i="3"/>
  <c r="E24" i="3"/>
  <c r="D24" i="3"/>
  <c r="C24" i="3"/>
  <c r="K23" i="3"/>
  <c r="J23" i="3"/>
  <c r="I23" i="3"/>
  <c r="H23" i="3"/>
  <c r="G23" i="3"/>
  <c r="F23" i="3"/>
  <c r="E23" i="3"/>
  <c r="D23" i="3"/>
  <c r="C23" i="3"/>
  <c r="K22" i="3"/>
  <c r="J22" i="3"/>
  <c r="I22" i="3"/>
  <c r="H22" i="3"/>
  <c r="G22" i="3"/>
  <c r="F22" i="3"/>
  <c r="E22" i="3"/>
  <c r="D22" i="3"/>
  <c r="C22" i="3"/>
  <c r="K21" i="3"/>
  <c r="J21" i="3"/>
  <c r="I21" i="3"/>
  <c r="H21" i="3"/>
  <c r="G21" i="3"/>
  <c r="F21" i="3"/>
  <c r="E21" i="3"/>
  <c r="D21" i="3"/>
  <c r="C21" i="3"/>
  <c r="K13" i="3"/>
  <c r="J13" i="3"/>
  <c r="I13" i="3"/>
  <c r="H13" i="3"/>
  <c r="G13" i="3"/>
  <c r="F13" i="3"/>
  <c r="E13" i="3"/>
  <c r="D13" i="3"/>
  <c r="C13" i="3"/>
  <c r="K12" i="3"/>
  <c r="J12" i="3"/>
  <c r="I12" i="3"/>
  <c r="H12" i="3"/>
  <c r="G12" i="3"/>
  <c r="F12" i="3"/>
  <c r="E12" i="3"/>
  <c r="D12" i="3"/>
  <c r="C12" i="3"/>
  <c r="K5" i="3"/>
  <c r="J5" i="3"/>
  <c r="I5" i="3"/>
  <c r="H5" i="3"/>
  <c r="G5" i="3"/>
  <c r="F5" i="3"/>
  <c r="E5" i="3"/>
  <c r="D5" i="3"/>
  <c r="C5" i="3"/>
  <c r="J4" i="3"/>
  <c r="I4" i="3"/>
  <c r="H4" i="3"/>
  <c r="G4" i="3"/>
  <c r="F4" i="3"/>
  <c r="E4" i="3"/>
  <c r="D4" i="3"/>
  <c r="C4" i="3"/>
  <c r="C7" i="4"/>
  <c r="D7" i="4"/>
  <c r="F7" i="4"/>
  <c r="C8" i="4"/>
  <c r="D8" i="4"/>
  <c r="F8" i="4"/>
  <c r="C9" i="4"/>
  <c r="D9" i="4"/>
  <c r="F9" i="4"/>
  <c r="C10" i="4"/>
  <c r="D10" i="4"/>
  <c r="F10" i="4"/>
  <c r="C12" i="4"/>
  <c r="D12" i="4"/>
  <c r="F12" i="4"/>
  <c r="C11" i="4"/>
  <c r="D11" i="4"/>
  <c r="F11" i="4"/>
</calcChain>
</file>

<file path=xl/comments1.xml><?xml version="1.0" encoding="utf-8"?>
<comments xmlns="http://schemas.openxmlformats.org/spreadsheetml/2006/main">
  <authors>
    <author>user</author>
  </authors>
  <commentList>
    <comment ref="N10" authorId="0" shapeId="0">
      <text>
        <r>
          <rPr>
            <b/>
            <sz val="9"/>
            <color indexed="81"/>
            <rFont val="돋움"/>
            <family val="3"/>
            <charset val="129"/>
          </rPr>
          <t>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망막아세포종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기준
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군에서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125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, 193</t>
        </r>
        <r>
          <rPr>
            <b/>
            <sz val="9"/>
            <color indexed="81"/>
            <rFont val="돋움"/>
            <family val="3"/>
            <charset val="129"/>
          </rPr>
          <t>안</t>
        </r>
        <r>
          <rPr>
            <b/>
            <sz val="9"/>
            <color indexed="81"/>
            <rFont val="Tahoma"/>
            <family val="2"/>
          </rPr>
          <t xml:space="preserve">, 457 </t>
        </r>
        <r>
          <rPr>
            <b/>
            <sz val="9"/>
            <color indexed="81"/>
            <rFont val="돋움"/>
            <family val="3"/>
            <charset val="129"/>
          </rPr>
          <t xml:space="preserve">망막아세포종
</t>
        </r>
        <r>
          <rPr>
            <b/>
            <sz val="9"/>
            <color indexed="81"/>
            <rFont val="Tahoma"/>
            <family val="2"/>
          </rPr>
          <t xml:space="preserve">-&gt; </t>
        </r>
        <r>
          <rPr>
            <b/>
            <sz val="9"/>
            <color indexed="81"/>
            <rFont val="돋움"/>
            <family val="3"/>
            <charset val="129"/>
          </rPr>
          <t>군별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없음으로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b/>
            <sz val="9"/>
            <color indexed="81"/>
            <rFont val="Tahoma"/>
            <family val="2"/>
          </rPr>
          <t>?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돋움"/>
            <family val="3"/>
            <charset val="129"/>
          </rPr>
          <t>환자수가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아닌</t>
        </r>
        <r>
          <rPr>
            <b/>
            <sz val="9"/>
            <color indexed="81"/>
            <rFont val="Tahoma"/>
            <family val="2"/>
          </rPr>
          <t xml:space="preserve"> tumor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<sst xmlns="http://schemas.openxmlformats.org/spreadsheetml/2006/main" count="1549" uniqueCount="499">
  <si>
    <t>저자 (year)</t>
    <phoneticPr fontId="1" type="noConversion"/>
  </si>
  <si>
    <t xml:space="preserve">연구설계 </t>
    <phoneticPr fontId="1" type="noConversion"/>
  </si>
  <si>
    <t>연구국가</t>
    <phoneticPr fontId="1" type="noConversion"/>
  </si>
  <si>
    <t>대상자 모집기간</t>
    <phoneticPr fontId="1" type="noConversion"/>
  </si>
  <si>
    <t>참여기관 수</t>
    <phoneticPr fontId="1" type="noConversion"/>
  </si>
  <si>
    <t>질환명</t>
    <phoneticPr fontId="1" type="noConversion"/>
  </si>
  <si>
    <t>선택/배제 기준</t>
    <phoneticPr fontId="1" type="noConversion"/>
  </si>
  <si>
    <t>총 n(명)</t>
    <phoneticPr fontId="1" type="noConversion"/>
  </si>
  <si>
    <t>대조군 n(명)</t>
    <phoneticPr fontId="1" type="noConversion"/>
  </si>
  <si>
    <t>탈락률(%)
전체(중재 vs. 대조)</t>
    <phoneticPr fontId="1" type="noConversion"/>
  </si>
  <si>
    <t>3군 이상일 경우, 
중재/대조 구성 및 인원</t>
    <phoneticPr fontId="1" type="noConversion"/>
  </si>
  <si>
    <t>중재/대조군 
개수(2군, 3군 등)</t>
    <phoneticPr fontId="1" type="noConversion"/>
  </si>
  <si>
    <t>특정 도구 performance 점수
(도구명, 점수)</t>
    <phoneticPr fontId="1" type="noConversion"/>
  </si>
  <si>
    <t>평균연령 (세)
전체 평균, 또는 각 군별 평균</t>
    <phoneticPr fontId="1" type="noConversion"/>
  </si>
  <si>
    <t>남성(%)</t>
    <phoneticPr fontId="1" type="noConversion"/>
  </si>
  <si>
    <t>기저특성</t>
    <phoneticPr fontId="1" type="noConversion"/>
  </si>
  <si>
    <t>연구대상자 수</t>
    <phoneticPr fontId="1" type="noConversion"/>
  </si>
  <si>
    <t>암 병기
(NTM 병기, 1~4기 등)</t>
    <phoneticPr fontId="1" type="noConversion"/>
  </si>
  <si>
    <t>암 병기</t>
    <phoneticPr fontId="1" type="noConversion"/>
  </si>
  <si>
    <t>암 위치</t>
    <phoneticPr fontId="1" type="noConversion"/>
  </si>
  <si>
    <t>그외 질환 관련 지표1</t>
    <phoneticPr fontId="1" type="noConversion"/>
  </si>
  <si>
    <t>결과1</t>
    <phoneticPr fontId="1" type="noConversion"/>
  </si>
  <si>
    <t>그외 질환 관련 지표2</t>
    <phoneticPr fontId="1" type="noConversion"/>
  </si>
  <si>
    <t>결과2</t>
    <phoneticPr fontId="1" type="noConversion"/>
  </si>
  <si>
    <t>그외 질환 관련 지표3</t>
    <phoneticPr fontId="1" type="noConversion"/>
  </si>
  <si>
    <t>결과3</t>
    <phoneticPr fontId="1" type="noConversion"/>
  </si>
  <si>
    <t>중재군</t>
    <phoneticPr fontId="1" type="noConversion"/>
  </si>
  <si>
    <t>횟수</t>
    <phoneticPr fontId="1" type="noConversion"/>
  </si>
  <si>
    <t>총 선량(Gy)</t>
    <phoneticPr fontId="1" type="noConversion"/>
  </si>
  <si>
    <t>1회 선량(fraction dose, Gy)</t>
    <phoneticPr fontId="1" type="noConversion"/>
  </si>
  <si>
    <t>약물 및 용량</t>
    <phoneticPr fontId="1" type="noConversion"/>
  </si>
  <si>
    <t>주기 및 횟수</t>
    <phoneticPr fontId="1" type="noConversion"/>
  </si>
  <si>
    <t>종류
(local, regional 등)</t>
    <phoneticPr fontId="1" type="noConversion"/>
  </si>
  <si>
    <t>기기명</t>
    <phoneticPr fontId="1" type="noConversion"/>
  </si>
  <si>
    <t>1회 시간(분)</t>
    <phoneticPr fontId="1" type="noConversion"/>
  </si>
  <si>
    <t>수행 시기
(수술 전/후, 방사선 전/후/동시 등)</t>
    <phoneticPr fontId="1" type="noConversion"/>
  </si>
  <si>
    <t>열원(RF, MS, US)</t>
    <phoneticPr fontId="1" type="noConversion"/>
  </si>
  <si>
    <t>주파수(MHz)</t>
    <phoneticPr fontId="1" type="noConversion"/>
  </si>
  <si>
    <t>전력(W)</t>
    <phoneticPr fontId="1" type="noConversion"/>
  </si>
  <si>
    <t>온도측정방법
(종양세포 직접, 체온측정 등)</t>
    <phoneticPr fontId="1" type="noConversion"/>
  </si>
  <si>
    <t>온도측정방법 상세
(기기, 측정부위 등)</t>
    <phoneticPr fontId="1" type="noConversion"/>
  </si>
  <si>
    <t>대조군</t>
    <phoneticPr fontId="1" type="noConversion"/>
  </si>
  <si>
    <t>대조군명</t>
    <phoneticPr fontId="1" type="noConversion"/>
  </si>
  <si>
    <t>대조군 설명
(중재군과 다른 점이 있다면 서술)</t>
    <phoneticPr fontId="1" type="noConversion"/>
  </si>
  <si>
    <t>추적관찰기간(월)</t>
    <phoneticPr fontId="1" type="noConversion"/>
  </si>
  <si>
    <t>저자결론</t>
    <phoneticPr fontId="1" type="noConversion"/>
  </si>
  <si>
    <t>문헌 no.</t>
    <phoneticPr fontId="1" type="noConversion"/>
  </si>
  <si>
    <t>하위그룹</t>
    <phoneticPr fontId="1" type="noConversion"/>
  </si>
  <si>
    <t>결과지표 정의</t>
    <phoneticPr fontId="1" type="noConversion"/>
  </si>
  <si>
    <t>결과지표명</t>
    <phoneticPr fontId="1" type="noConversion"/>
  </si>
  <si>
    <t>측정도구/단위</t>
    <phoneticPr fontId="1" type="noConversion"/>
  </si>
  <si>
    <t>측정시점(개월)</t>
    <phoneticPr fontId="1" type="noConversion"/>
  </si>
  <si>
    <t>95% CI</t>
    <phoneticPr fontId="1" type="noConversion"/>
  </si>
  <si>
    <t>p-value</t>
    <phoneticPr fontId="1" type="noConversion"/>
  </si>
  <si>
    <t>연구설계</t>
    <phoneticPr fontId="1" type="noConversion"/>
  </si>
  <si>
    <t>질환</t>
    <phoneticPr fontId="1" type="noConversion"/>
  </si>
  <si>
    <t>질환대분류</t>
    <phoneticPr fontId="1" type="noConversion"/>
  </si>
  <si>
    <t>질환상세</t>
    <phoneticPr fontId="1" type="noConversion"/>
  </si>
  <si>
    <t>total N</t>
    <phoneticPr fontId="1" type="noConversion"/>
  </si>
  <si>
    <t>event n</t>
    <phoneticPr fontId="1" type="noConversion"/>
  </si>
  <si>
    <t>통계량</t>
    <phoneticPr fontId="1" type="noConversion"/>
  </si>
  <si>
    <t>통계량 지표명</t>
    <phoneticPr fontId="1" type="noConversion"/>
  </si>
  <si>
    <t>통계량(OR,, RR, HR)</t>
    <phoneticPr fontId="1" type="noConversion"/>
  </si>
  <si>
    <t>no.</t>
    <phoneticPr fontId="1" type="noConversion"/>
  </si>
  <si>
    <t>1저자(연도)</t>
    <phoneticPr fontId="1" type="noConversion"/>
  </si>
  <si>
    <t>1. 무작위 배정순서 생성(Random sequence generation)</t>
  </si>
  <si>
    <t>1. 판단근거</t>
  </si>
  <si>
    <t>2. 배정순서 은폐(Allocation concealment)</t>
  </si>
  <si>
    <t>2. 판단근거</t>
  </si>
  <si>
    <t>3. 판단근거</t>
  </si>
  <si>
    <t>4. 판단근거</t>
  </si>
  <si>
    <t>5. 불충분한 결과자료(Incomplete outcome data)</t>
  </si>
  <si>
    <t>5. 판단근거</t>
  </si>
  <si>
    <t>6. 선택적 보고(Selective reporting)</t>
  </si>
  <si>
    <t>6. 판단근거</t>
  </si>
  <si>
    <t>7. 판단근거</t>
    <phoneticPr fontId="1" type="noConversion"/>
  </si>
  <si>
    <t>8. 판단근거</t>
    <phoneticPr fontId="1" type="noConversion"/>
  </si>
  <si>
    <t>온열치료기기명</t>
    <phoneticPr fontId="1" type="noConversion"/>
  </si>
  <si>
    <t>온열치료 수행시기</t>
    <phoneticPr fontId="1" type="noConversion"/>
  </si>
  <si>
    <t>Hua (2011)</t>
  </si>
  <si>
    <t>Huilgol (2010)</t>
  </si>
  <si>
    <t>Ohizumi (2000)</t>
  </si>
  <si>
    <t>NRCT</t>
  </si>
  <si>
    <t>RCT</t>
  </si>
  <si>
    <t>질환 대분류
(과제)</t>
    <phoneticPr fontId="1" type="noConversion"/>
  </si>
  <si>
    <t>두경부 및 뇌종양</t>
  </si>
  <si>
    <t>두경부암</t>
  </si>
  <si>
    <t>비인두암</t>
  </si>
  <si>
    <t>질환 상세
(진행성 등 논문에 나와있는대로)</t>
    <phoneticPr fontId="1" type="noConversion"/>
  </si>
  <si>
    <t>RT</t>
  </si>
  <si>
    <t>CT+RT+HT</t>
  </si>
  <si>
    <t>CT+RT</t>
  </si>
  <si>
    <t>RT + HT</t>
  </si>
  <si>
    <t>chermoreduction+thermotherapy</t>
  </si>
  <si>
    <t>chemoredcution</t>
  </si>
  <si>
    <t>local</t>
  </si>
  <si>
    <t>-</t>
  </si>
  <si>
    <t>NR</t>
  </si>
  <si>
    <t>제조업체명 및 국가</t>
    <phoneticPr fontId="1" type="noConversion"/>
  </si>
  <si>
    <t>WE2102-A Microwave
Hyperthermia System</t>
    <phoneticPr fontId="1" type="noConversion"/>
  </si>
  <si>
    <t>Yuan De
Biomedical Engineering, Beijing</t>
    <phoneticPr fontId="1" type="noConversion"/>
  </si>
  <si>
    <t>온도</t>
    <phoneticPr fontId="1" type="noConversion"/>
  </si>
  <si>
    <t>30 min</t>
  </si>
  <si>
    <t>1 MHz</t>
  </si>
  <si>
    <t>RF</t>
  </si>
  <si>
    <t>45 min</t>
  </si>
  <si>
    <t>915 MHz</t>
  </si>
  <si>
    <t>915MHz</t>
  </si>
  <si>
    <t>8.2 MHz</t>
  </si>
  <si>
    <t>MW/RF</t>
  </si>
  <si>
    <t>30-50 min</t>
    <phoneticPr fontId="1" type="noConversion"/>
  </si>
  <si>
    <t>주2회, 3-14회</t>
    <phoneticPr fontId="1" type="noConversion"/>
  </si>
  <si>
    <t>주1회, 5-7회</t>
    <phoneticPr fontId="1" type="noConversion"/>
  </si>
  <si>
    <t>MW</t>
    <phoneticPr fontId="1" type="noConversion"/>
  </si>
  <si>
    <t>120 (60+60)</t>
  </si>
  <si>
    <t>180 (90+90)</t>
  </si>
  <si>
    <t>54 (28+26)</t>
  </si>
  <si>
    <t>환자수 
총N(중재+대조)</t>
    <phoneticPr fontId="1" type="noConversion"/>
  </si>
  <si>
    <t>저자(연도)</t>
    <phoneticPr fontId="1" type="noConversion"/>
  </si>
  <si>
    <t>비뚤림위험평가</t>
    <phoneticPr fontId="1" type="noConversion"/>
  </si>
  <si>
    <t>L: 낮음, H: 높음, U: 불확실</t>
    <phoneticPr fontId="1" type="noConversion"/>
  </si>
  <si>
    <t>U</t>
    <phoneticPr fontId="1" type="noConversion"/>
  </si>
  <si>
    <t>-</t>
    <phoneticPr fontId="1" type="noConversion"/>
  </si>
  <si>
    <t>L</t>
    <phoneticPr fontId="1" type="noConversion"/>
  </si>
  <si>
    <t xml:space="preserve"> 모든 결과 보고</t>
    <phoneticPr fontId="1" type="noConversion"/>
  </si>
  <si>
    <t>NR</t>
    <phoneticPr fontId="1" type="noConversion"/>
  </si>
  <si>
    <t>H</t>
    <phoneticPr fontId="1" type="noConversion"/>
  </si>
  <si>
    <t>5년</t>
    <phoneticPr fontId="1" type="noConversion"/>
  </si>
  <si>
    <t>no response</t>
    <phoneticPr fontId="1" type="noConversion"/>
  </si>
  <si>
    <t>partial response</t>
    <phoneticPr fontId="1" type="noConversion"/>
  </si>
  <si>
    <t>complete response</t>
    <phoneticPr fontId="1" type="noConversion"/>
  </si>
  <si>
    <t>&lt;0.05</t>
    <phoneticPr fontId="1" type="noConversion"/>
  </si>
  <si>
    <t>%</t>
    <phoneticPr fontId="1" type="noConversion"/>
  </si>
  <si>
    <t>중국</t>
    <phoneticPr fontId="1" type="noConversion"/>
  </si>
  <si>
    <t>TPF(5-fluorouracil, cisplatin, docetaxel)</t>
    <phoneticPr fontId="1" type="noConversion"/>
  </si>
  <si>
    <t>방사선온열치료와 CT를 병행하는 방법은 절제가능한 3 혹은 4A단계 구강편평세포암환자에게 새로운 치료방법으로 반응율이 높은것으로 확인되었음</t>
    <phoneticPr fontId="1" type="noConversion"/>
  </si>
  <si>
    <t>3 혹은 4A단계</t>
    <phoneticPr fontId="1" type="noConversion"/>
  </si>
  <si>
    <t>2군</t>
    <phoneticPr fontId="1" type="noConversion"/>
  </si>
  <si>
    <t>-</t>
    <phoneticPr fontId="1" type="noConversion"/>
  </si>
  <si>
    <t>1.8-2Gy</t>
    <phoneticPr fontId="1" type="noConversion"/>
  </si>
  <si>
    <t>54-60Gy</t>
    <phoneticPr fontId="1" type="noConversion"/>
  </si>
  <si>
    <t>41±1˚C(최대44˚C)</t>
    <phoneticPr fontId="1" type="noConversion"/>
  </si>
  <si>
    <t>2015.2~2017.11</t>
    <phoneticPr fontId="1" type="noConversion"/>
  </si>
  <si>
    <t>35개월</t>
    <phoneticPr fontId="1" type="noConversion"/>
  </si>
  <si>
    <t xml:space="preserve">60세미만: 58명(48.3%)
60세이상: 62명(51.67%) </t>
    <phoneticPr fontId="1" type="noConversion"/>
  </si>
  <si>
    <t>중재군 44명(73.33%)
대조군 45명(75.5%)</t>
    <phoneticPr fontId="1" type="noConversion"/>
  </si>
  <si>
    <t>T1: 중재군, 대조군 0명
T2:: 중재군 8명(13.3%), 대조군 8명(13.3%)
T3: 중재군 10명(16.67%), 대조군 4명(6.67%)
T4: 중재군 41명(68.33%), 대조군 47명(78.33%)
Tx: 중재군 1명(1.67%), 대조군 1명(1.67%)</t>
    <phoneticPr fontId="1" type="noConversion"/>
  </si>
  <si>
    <t>N stage</t>
    <phoneticPr fontId="1" type="noConversion"/>
  </si>
  <si>
    <t>N0: 중재군 8명(13.33%), 대조군 14명(23.33%)
N1: 중재군 26명(43.33%), 대조군 22명(36.67%)
N2: 중재군 26명(43.3%), 대조군 24명(40.0%)</t>
    <phoneticPr fontId="1" type="noConversion"/>
  </si>
  <si>
    <t>Disease stage</t>
    <phoneticPr fontId="1" type="noConversion"/>
  </si>
  <si>
    <t>3기: 중재군 10명(16.67%), 대조군 6명(10.0%)
4a기: 중재군 50명(83.33%), 대조군 54명(90.0%)</t>
    <phoneticPr fontId="1" type="noConversion"/>
  </si>
  <si>
    <t>30 min</t>
    <phoneticPr fontId="1" type="noConversion"/>
  </si>
  <si>
    <t>NR</t>
    <phoneticPr fontId="1" type="noConversion"/>
  </si>
  <si>
    <t>환자당 10군데에 thermometry로 수행시마다 측정해서 총 600군데 살펴봄. 6군데 40도 이하, 13군데 42-44도, 나머지 581군데 40-42도였음. 최저는 38, 최고 44도, 평균 시간 28.71분.</t>
    <phoneticPr fontId="1" type="noConversion"/>
  </si>
  <si>
    <t>overall survival(proportion)</t>
    <phoneticPr fontId="1" type="noConversion"/>
  </si>
  <si>
    <t>disease-free survival(proportion)</t>
    <phoneticPr fontId="1" type="noConversion"/>
  </si>
  <si>
    <t>HR</t>
    <phoneticPr fontId="1" type="noConversion"/>
  </si>
  <si>
    <t>0.3587, 1.011</t>
    <phoneticPr fontId="1" type="noConversion"/>
  </si>
  <si>
    <t>0.3362, 0.9565</t>
    <phoneticPr fontId="1" type="noConversion"/>
  </si>
  <si>
    <t>25W</t>
    <phoneticPr fontId="1" type="noConversion"/>
  </si>
  <si>
    <t>Our study was supported by grants from the Project of Science and Technology Commission of Shanghai Municipality [grant nos.
10410711200, 08140902100, 11495802000, 14DZ1941400, and 14DZ1941402] and the National Key Research and Development Program [grant no. 2016YFC0905003, 5000].</t>
    <phoneticPr fontId="1" type="noConversion"/>
  </si>
  <si>
    <t>2Gy</t>
    <phoneticPr fontId="1" type="noConversion"/>
  </si>
  <si>
    <t>progression-free survival</t>
    <phoneticPr fontId="1" type="noConversion"/>
  </si>
  <si>
    <t>This work was sponsored by Zhejiang Provincial Program for the Cultivation of High-Level Innovative Health Talents.</t>
    <phoneticPr fontId="1" type="noConversion"/>
  </si>
  <si>
    <t>2001.8~2006.7</t>
    <phoneticPr fontId="1" type="noConversion"/>
  </si>
  <si>
    <t>42.5-43˚C</t>
    <phoneticPr fontId="1" type="noConversion"/>
  </si>
  <si>
    <t>50 min</t>
    <phoneticPr fontId="1" type="noConversion"/>
  </si>
  <si>
    <t>58개월(median)</t>
    <phoneticPr fontId="1" type="noConversion"/>
  </si>
  <si>
    <t>3주, 2-4회 코스</t>
    <phoneticPr fontId="1" type="noConversion"/>
  </si>
  <si>
    <t>중재군: 51.3세
대조군: 50.2세</t>
    <phoneticPr fontId="1" type="noConversion"/>
  </si>
  <si>
    <t>TNM stage 1~4기</t>
    <phoneticPr fontId="1" type="noConversion"/>
  </si>
  <si>
    <t>주2회, 7주간 실시(본문에서는 주1회, abstract에서는 주2회)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</si>
  <si>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</si>
  <si>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</si>
  <si>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</si>
  <si>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</si>
  <si>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overall survival</t>
    <phoneticPr fontId="1" type="noConversion"/>
  </si>
  <si>
    <t>모든 결과 보고</t>
    <phoneticPr fontId="1" type="noConversion"/>
  </si>
  <si>
    <t>2007.1~2008.9</t>
    <phoneticPr fontId="1" type="noConversion"/>
  </si>
  <si>
    <t>1개</t>
    <phoneticPr fontId="1" type="noConversion"/>
  </si>
  <si>
    <t>N2: 중재군 41명, 대조군 40명
N3: 중재군 35명, 대조군 38명</t>
    <phoneticPr fontId="1" type="noConversion"/>
  </si>
  <si>
    <t>60개월(5년)</t>
    <phoneticPr fontId="1" type="noConversion"/>
  </si>
  <si>
    <t>-</t>
    <phoneticPr fontId="1" type="noConversion"/>
  </si>
  <si>
    <t>pathologic type</t>
    <phoneticPr fontId="1" type="noConversion"/>
  </si>
  <si>
    <t>2Gy</t>
    <phoneticPr fontId="1" type="noConversion"/>
  </si>
  <si>
    <t>cisplatin 80mg/m2d</t>
    <phoneticPr fontId="1" type="noConversion"/>
  </si>
  <si>
    <t>1일에 2시간 이상 정맥내 주사</t>
    <phoneticPr fontId="1" type="noConversion"/>
  </si>
  <si>
    <t>41.5-42˚C</t>
    <phoneticPr fontId="1" type="noConversion"/>
  </si>
  <si>
    <t>36명은 RT 전에,  40명은 RT 후에 HT 받음</t>
    <phoneticPr fontId="1" type="noConversion"/>
  </si>
  <si>
    <t>%</t>
    <phoneticPr fontId="1" type="noConversion"/>
  </si>
  <si>
    <t>3개월</t>
    <phoneticPr fontId="1" type="noConversion"/>
  </si>
  <si>
    <t>5년</t>
    <phoneticPr fontId="1" type="noConversion"/>
  </si>
  <si>
    <t>complete response</t>
    <phoneticPr fontId="1" type="noConversion"/>
  </si>
  <si>
    <t>partial response</t>
    <phoneticPr fontId="1" type="noConversion"/>
  </si>
  <si>
    <t>incomplete response/stable disease rate</t>
    <phoneticPr fontId="1" type="noConversion"/>
  </si>
  <si>
    <t>1년</t>
    <phoneticPr fontId="1" type="noConversion"/>
  </si>
  <si>
    <t>3년</t>
    <phoneticPr fontId="1" type="noConversion"/>
  </si>
  <si>
    <t>5년 local control rate</t>
    <phoneticPr fontId="1" type="noConversion"/>
  </si>
  <si>
    <t>This work is supported by Key Research Projects of Guangxi Health Department (Grant No. 200626). The author(s) declare that they have no competing interests.</t>
    <phoneticPr fontId="1" type="noConversion"/>
  </si>
  <si>
    <t>조직학적(케라틴화/케라틴화안됨)</t>
    <phoneticPr fontId="1" type="noConversion"/>
  </si>
  <si>
    <t>비강인두 공간포함 여부(없음/단측/양측)</t>
    <phoneticPr fontId="1" type="noConversion"/>
  </si>
  <si>
    <t>인도</t>
    <phoneticPr fontId="1" type="noConversion"/>
  </si>
  <si>
    <t>NR</t>
    <phoneticPr fontId="1" type="noConversion"/>
  </si>
  <si>
    <t>66-70Gy</t>
    <phoneticPr fontId="1" type="noConversion"/>
  </si>
  <si>
    <t>주5일, 6.5~7주</t>
    <phoneticPr fontId="1" type="noConversion"/>
  </si>
  <si>
    <t>modified Thermatron</t>
    <phoneticPr fontId="1" type="noConversion"/>
  </si>
  <si>
    <t>400-1000kW</t>
    <phoneticPr fontId="1" type="noConversion"/>
  </si>
  <si>
    <t>RT 후 실시</t>
    <phoneticPr fontId="1" type="noConversion"/>
  </si>
  <si>
    <t>중재군: 57.7세
대조군: 58.4세</t>
    <phoneticPr fontId="1" type="noConversion"/>
  </si>
  <si>
    <t>중재군:22/28명(78.6%)
대조군:24/26명(92.3%)</t>
    <phoneticPr fontId="1" type="noConversion"/>
  </si>
  <si>
    <t>progressive disease</t>
    <phoneticPr fontId="1" type="noConversion"/>
  </si>
  <si>
    <t>평균 42.3˚C, 
max 44˚C</t>
    <phoneticPr fontId="1" type="noConversion"/>
  </si>
  <si>
    <t>&gt;0.05</t>
    <phoneticPr fontId="1" type="noConversion"/>
  </si>
  <si>
    <t>2005~2009</t>
    <phoneticPr fontId="1" type="noConversion"/>
  </si>
  <si>
    <t>Patients were randomized to receive radiation therapy (RT) alone (control) or radiation with HT (trial).Block randomization was done after obtaining the informed consent from each patient</t>
    <phoneticPr fontId="1" type="noConversion"/>
  </si>
  <si>
    <t>The trial was supported by Indian council of medical research. Grant no-5/13/44/2002-NCD-III.</t>
    <phoneticPr fontId="1" type="noConversion"/>
  </si>
  <si>
    <t>2군</t>
    <phoneticPr fontId="1" type="noConversion"/>
  </si>
  <si>
    <t>T2N0, T4N3까지 구분됨</t>
    <phoneticPr fontId="1" type="noConversion"/>
  </si>
  <si>
    <t>*구강인두
-중재군10명, 대조군 17명
*하인두
-중재군:12명, 대조군5명
*구강
-중재군:6명, 대조군:4명</t>
    <phoneticPr fontId="1" type="noConversion"/>
  </si>
  <si>
    <t>중재군:12/78명
대조군:13/77명</t>
    <phoneticPr fontId="1" type="noConversion"/>
  </si>
  <si>
    <t>Gross Tumour status(1/2/3/4)명
중재군: 15/35/32/8
대조군:14/39/30/7</t>
    <phoneticPr fontId="1" type="noConversion"/>
  </si>
  <si>
    <t>6개월 미만~12개월 이상</t>
    <phoneticPr fontId="1" type="noConversion"/>
  </si>
  <si>
    <t>가능한 경우 thermistor probe를 이용한 침습적 온도계로 측정함</t>
    <phoneticPr fontId="1" type="noConversion"/>
  </si>
  <si>
    <t>직접</t>
    <phoneticPr fontId="1" type="noConversion"/>
  </si>
  <si>
    <t xml:space="preserve">RF를 바탕으로 하는 RT+HT로 두경부암을 치료하는것은 RT 단독그룹보다 더 나았음. HT는 시설이 가능한 곳에서 어디라도 유효한 옵션으로 선택해야함. </t>
    <phoneticPr fontId="1" type="noConversion"/>
  </si>
  <si>
    <t>망막아세포종</t>
    <phoneticPr fontId="1" type="noConversion"/>
  </si>
  <si>
    <t xml:space="preserve">망막아세포종 치료에 chemoreduction 단독 혹은 HT와 병행요법은 치료가 효과적이지만, 황반에 위치하거나 두꺼운 사람에게는 재발 위험성이 높았음. </t>
    <phoneticPr fontId="1" type="noConversion"/>
  </si>
  <si>
    <t>미국</t>
    <phoneticPr fontId="1" type="noConversion"/>
  </si>
  <si>
    <t>1개기관</t>
    <phoneticPr fontId="1" type="noConversion"/>
  </si>
  <si>
    <t>NR</t>
    <phoneticPr fontId="1" type="noConversion"/>
  </si>
  <si>
    <t>chemoreduction
-vincristine 0.05mg/kg
-etoposide 5mg/kg
-carboplatin 18.6mg/kg</t>
    <phoneticPr fontId="1" type="noConversion"/>
  </si>
  <si>
    <t>1995.1~2003.5</t>
    <phoneticPr fontId="1" type="noConversion"/>
  </si>
  <si>
    <t>Reese-Ellsworth classification(Ia~Vb)</t>
    <phoneticPr fontId="1" type="noConversion"/>
  </si>
  <si>
    <t>-</t>
    <phoneticPr fontId="1" type="noConversion"/>
  </si>
  <si>
    <t>9개월</t>
    <phoneticPr fontId="1" type="noConversion"/>
  </si>
  <si>
    <t>125명 중 남성 74명(59%)</t>
    <phoneticPr fontId="1" type="noConversion"/>
  </si>
  <si>
    <t>왼쪽: 99안
오른쪽: 94안
*총 193안</t>
    <phoneticPr fontId="1" type="noConversion"/>
  </si>
  <si>
    <t>일본</t>
    <phoneticPr fontId="1" type="noConversion"/>
  </si>
  <si>
    <t>2군</t>
    <phoneticPr fontId="1" type="noConversion"/>
  </si>
  <si>
    <t>24(12+12)</t>
    <phoneticPr fontId="1" type="noConversion"/>
  </si>
  <si>
    <t>Karnofsky performance state(&gt;=70)</t>
    <phoneticPr fontId="1" type="noConversion"/>
  </si>
  <si>
    <t>주1-2회, 평균4회(2-7회)</t>
    <phoneticPr fontId="1" type="noConversion"/>
  </si>
  <si>
    <t>2443MHz/13MHz</t>
    <phoneticPr fontId="1" type="noConversion"/>
  </si>
  <si>
    <t>thermistor 3개를 종양 중앙, 종양 주변, 피하조직에 각각 삽입</t>
    <phoneticPr fontId="1" type="noConversion"/>
  </si>
  <si>
    <t>thermistor</t>
    <phoneticPr fontId="1" type="noConversion"/>
  </si>
  <si>
    <t>42.5˚C(대부분 도달x)
- 41도 이상 83% 도달, 42도 이상 58% 도달</t>
    <phoneticPr fontId="1" type="noConversion"/>
  </si>
  <si>
    <t>중재군: 63세
대조군: 60.4세</t>
    <phoneticPr fontId="1" type="noConversion"/>
  </si>
  <si>
    <t>중재군:6/12(50%)
대조군:10/12(83.3%)</t>
    <phoneticPr fontId="1" type="noConversion"/>
  </si>
  <si>
    <t>Karnofsky index
(70:80:90)</t>
    <phoneticPr fontId="1" type="noConversion"/>
  </si>
  <si>
    <t>중재군: 평균 60.4Gy 
대조군: 평균 57.7Gy</t>
    <phoneticPr fontId="1" type="noConversion"/>
  </si>
  <si>
    <t>RT 전</t>
    <phoneticPr fontId="1" type="noConversion"/>
  </si>
  <si>
    <t>-cisplatin and/or 5FU(중재군/대조군 각 3명에게만 실시)
-interlukin2, OK432 or bleomycin(중재군 4명에게만 실시)</t>
    <phoneticPr fontId="1" type="noConversion"/>
  </si>
  <si>
    <t>최고 78개월(median 15개월)</t>
    <phoneticPr fontId="1" type="noConversion"/>
  </si>
  <si>
    <t>complete response</t>
    <phoneticPr fontId="1" type="noConversion"/>
  </si>
  <si>
    <t>partial response</t>
    <phoneticPr fontId="1" type="noConversion"/>
  </si>
  <si>
    <t>response rate</t>
    <phoneticPr fontId="1" type="noConversion"/>
  </si>
  <si>
    <t>7. 대상군 비교 가능성</t>
    <phoneticPr fontId="1" type="noConversion"/>
  </si>
  <si>
    <t>8. 민간연구지원 비뚤림</t>
    <phoneticPr fontId="1" type="noConversion"/>
  </si>
  <si>
    <t>언급없음</t>
    <phoneticPr fontId="1" type="noConversion"/>
  </si>
  <si>
    <t>During selection, the treatment results were blinded.</t>
    <phoneticPr fontId="1" type="noConversion"/>
  </si>
  <si>
    <t>4. 결과평가에 대한 눈가림(Blinding of outcome assessment)</t>
    <phoneticPr fontId="1" type="noConversion"/>
  </si>
  <si>
    <t>3. 연구참여자, 연구자에 대한 눈가림(Blinding of participants and personnel)</t>
    <phoneticPr fontId="1" type="noConversion"/>
  </si>
  <si>
    <t>배정순서 은폐에 대한 보고없음</t>
    <phoneticPr fontId="1" type="noConversion"/>
  </si>
  <si>
    <t>주요결과가 눈가림의 영향을 받지 않음</t>
    <phoneticPr fontId="1" type="noConversion"/>
  </si>
  <si>
    <t>탈락자 없고, 모든 결과 제시함</t>
    <phoneticPr fontId="1" type="noConversion"/>
  </si>
  <si>
    <t>방법에 제시한 결과 보고함</t>
    <phoneticPr fontId="1" type="noConversion"/>
  </si>
  <si>
    <t>대상자 선정기준 동일, 특성유사함</t>
    <phoneticPr fontId="1" type="noConversion"/>
  </si>
  <si>
    <t>해당사항없음</t>
    <phoneticPr fontId="1" type="noConversion"/>
  </si>
  <si>
    <t>recurrence-free survival</t>
    <phoneticPr fontId="1" type="noConversion"/>
  </si>
  <si>
    <t>사전에 계획된 모든 결과 보고</t>
    <phoneticPr fontId="1" type="noConversion"/>
  </si>
  <si>
    <t>induction CT(hematologic toxicity)</t>
    <phoneticPr fontId="1" type="noConversion"/>
  </si>
  <si>
    <t>induction CT(altered liver function test)</t>
    <phoneticPr fontId="1" type="noConversion"/>
  </si>
  <si>
    <t>induction CT(diarrhea)</t>
    <phoneticPr fontId="1" type="noConversion"/>
  </si>
  <si>
    <t>induction CT(nausea and/or vomiting)</t>
    <phoneticPr fontId="1" type="noConversion"/>
  </si>
  <si>
    <t>induction CT(febrile neutropenia)</t>
    <phoneticPr fontId="1" type="noConversion"/>
  </si>
  <si>
    <t>KPS scoring
*KPS 90/80/70
-중재군: 19/43/14
-대조군: 22/35/21</t>
    <phoneticPr fontId="1" type="noConversion"/>
  </si>
  <si>
    <t>두경부암</t>
    <phoneticPr fontId="1" type="noConversion"/>
  </si>
  <si>
    <t>Eastern cooperative Oncology group performance status score 0~2</t>
    <phoneticPr fontId="1" type="noConversion"/>
  </si>
  <si>
    <t>-16~68세
&lt;선택기준&gt;
- 조직학적, 생검으로 NPC 확인
- 원격전이 근거 없는 경우
- 이전에 NPC 치료 받지 않은 경우
- 2002 American Joint Committee on Cancer (AJCC)와  International Union Against Cancer (UICC) Fleming et al(1997)에 따른 T1-4N2-3M0병기인 경우
- 적합한 간, 신장, 골수 기능
- Karnofsky performance status (KPS) ≥80
&lt;배제기준&gt;
- 원격전이(distant metastases) 있는 경우
- 임신 혹은 수유
- 이전에 악성 혹은기타 부수적인 악성질환 앓은 경우
- 이전에 RT, CT, 면역치료를 받은 적 없는 경우</t>
    <phoneticPr fontId="1" type="noConversion"/>
  </si>
  <si>
    <t>Pingliang 778WR-L-4 microwave hyperthermia machine</t>
    <phoneticPr fontId="1" type="noConversion"/>
  </si>
  <si>
    <t>Sunostick Medical Technology Co., Ltd, London, UK</t>
    <phoneticPr fontId="1" type="noConversion"/>
  </si>
  <si>
    <t>1984.10~1997.9</t>
    <phoneticPr fontId="1" type="noConversion"/>
  </si>
  <si>
    <t>Shields (2004)</t>
    <phoneticPr fontId="1" type="noConversion"/>
  </si>
  <si>
    <t>3개</t>
    <phoneticPr fontId="1" type="noConversion"/>
  </si>
  <si>
    <t>-방사선 재조사; 반복부위: 4cm^2이상, 총 용량 80Gy이상
-진단명: 편평세포암으로 구강, 중인두, 후두, 하인두포함
-Karnofsky perfromance status 70이상
-결절위치; 하악:upper:middle: lower 목</t>
    <phoneticPr fontId="1" type="noConversion"/>
  </si>
  <si>
    <t>- 온열은 급성 이상반응을 일으켰고, 종양에 미치는 영향은 유의하지 않았음
- 추가 온열 기술이 발전이 필요함</t>
    <phoneticPr fontId="1" type="noConversion"/>
  </si>
  <si>
    <t>총 4군(A,B(2개)군만 선택)</t>
    <phoneticPr fontId="1" type="noConversion"/>
  </si>
  <si>
    <t>Ia: 8안(4%)
Ib: 5안(3%)
IIa: 34안(18%)
IIb: 19안(10%)
IIIa: 13안(7%)
IIIb: 18안(9%)
IVa: 5안(3%)
IVb: 52안(27%)
Va: 13안(7%)
Vb: 26안(13%)</t>
    <phoneticPr fontId="1" type="noConversion"/>
  </si>
  <si>
    <t>24명(암63개)</t>
    <phoneticPr fontId="1" type="noConversion"/>
  </si>
  <si>
    <t>&lt;선택기준&gt;
-chemoreduction을 위해 안구내 적혈구종을 가진 어린이 대상
-일반적으로 적출이나 외부 빔 방사선 치료가 필요함
- 종양이 초점방식(cyrotherapy, 레이저 응고, 온열치료, 플라크 RT)으로 적절히 조절할 수 있는 환자는 chemoreduction 방식에서 제외됨
&lt;배제기준&gt;
-임상, 초음파 및 신경영상으로 홍채의 신생혈관화, 신생혈관 녹내장, 전방에 종양침범, 홍채, 시신경, 맥락막 또는 외안구 조직의 생체내시경 증거를 포함하고 있는 경우
- 전신에 전이가 있는경우
- 망막아세포종으로 이전에 CT나 치료를 받은 경우
- 신장, 간 또는 청각 기능에 이상이 있는 경우</t>
    <phoneticPr fontId="1" type="noConversion"/>
  </si>
  <si>
    <t>두경부암(국소 진행성 두경부암)</t>
    <phoneticPr fontId="1" type="noConversion"/>
  </si>
  <si>
    <t>2Gy
(70Gy=5일*7주)</t>
    <phoneticPr fontId="1" type="noConversion"/>
  </si>
  <si>
    <t>RT+방사선온열치료는 NPC환자들에게 견딜 수 있는 수준임. 추가적인 방사선온열치료는 local 종양치료에서 긍정적 효과를 보임</t>
    <phoneticPr fontId="1" type="noConversion"/>
  </si>
  <si>
    <t>비인두(NPC)</t>
    <phoneticPr fontId="1" type="noConversion"/>
  </si>
  <si>
    <t>원발암, 목 위쪽: 70Gy
척수를 제외한 정중앙: 44Gy
목 전체(N0기, 피부표면 20-40nm아래의 림프절 해부학적 수준: 최소50Gy
양성 목결절: 최소 60Gy
앞쪽 목 아래부분: 최소 50Gy</t>
    <phoneticPr fontId="1" type="noConversion"/>
  </si>
  <si>
    <t xml:space="preserve">주5일, 5-6주 </t>
    <phoneticPr fontId="1" type="noConversion"/>
  </si>
  <si>
    <t>사전에 hydration과 이뇨제와  cisplatin(100mg/m2, 1일차)를 30분이상 투여하고, 5-FU(1g/m2, 24시간 4일, day1-4일차)를 RT하고 있는 96시간에 걸쳐 지속적으로  주입</t>
    <phoneticPr fontId="1" type="noConversion"/>
  </si>
  <si>
    <t>비인두 종양 표면에 직접 측정하는 한쌍(thermo couple) 을 삽입하여 측정함</t>
    <phoneticPr fontId="1" type="noConversion"/>
  </si>
  <si>
    <t>측정기 직접 삽입</t>
    <phoneticPr fontId="1" type="noConversion"/>
  </si>
  <si>
    <t>비인두암</t>
    <phoneticPr fontId="1" type="noConversion"/>
  </si>
  <si>
    <t>2002 American Joint Committee on Cancer (AJCC)와  International Union Against Cancer (UICC) Fleming et al(1997)에 따른 T1-4N2-3M0</t>
    <phoneticPr fontId="1" type="noConversion"/>
  </si>
  <si>
    <t>154(76+78)</t>
    <phoneticPr fontId="1" type="noConversion"/>
  </si>
  <si>
    <t>경부 림프절 전이된 비인두암(Nasopharyngeal Carcinoma with Cervical Lymph Node Metastases)</t>
    <phoneticPr fontId="1" type="noConversion"/>
  </si>
  <si>
    <t>총 70-78Gy
(RT 2Gy * 5일, 얼굴, 목쪽 총 x-ray 36Gy, 양쪽 귀 조사 전 34-40Gy)
경부전이된 부분에 직각 X-ray는 50Gy, 9-12MeV 전자빔 조사-&gt; 총 68~72Gy</t>
    <phoneticPr fontId="1" type="noConversion"/>
  </si>
  <si>
    <t>주5일, 
두경부 35-39회
전이암 34-36회</t>
    <phoneticPr fontId="1" type="noConversion"/>
  </si>
  <si>
    <t>SYI thermal system으로 종양 중앙과 주변 온도 측정(표면온도41.5~42도 측정)
-RT 전후 1시간 측정</t>
    <phoneticPr fontId="1" type="noConversion"/>
  </si>
  <si>
    <t>NR(기기관련내용찾을수없음)</t>
    <phoneticPr fontId="1" type="noConversion"/>
  </si>
  <si>
    <t>NPC2-3기 환자를 대상으로 CT+방사선온열치료는 국소조절, DFS와 3, 5년 전체 생존율을 높일 수 있음. 다만 온도를 43도 이상으로, 4-10회를 반복해야함</t>
    <phoneticPr fontId="1" type="noConversion"/>
  </si>
  <si>
    <t>절제가능한 국소진행성 구강 편평세포암(locally advanced resectable oral squamous cell carcinoma)</t>
    <phoneticPr fontId="1" type="noConversion"/>
  </si>
  <si>
    <t>TPF 유도 CT와 함께 1,3,5,7,9일에 동시에 진행</t>
    <phoneticPr fontId="1" type="noConversion"/>
  </si>
  <si>
    <t>US</t>
    <phoneticPr fontId="1" type="noConversion"/>
  </si>
  <si>
    <t>5회(1,3,5,7,9일)</t>
    <phoneticPr fontId="1" type="noConversion"/>
  </si>
  <si>
    <t>Pathologic differentiation(well/moderate/poor)</t>
    <phoneticPr fontId="1" type="noConversion"/>
  </si>
  <si>
    <t>중재군: 24명(40%)/25명(41.67%)/11명(18.33%)
대조군: 19명(31.67%)/28명(46.67%)/13명(21.67%)</t>
    <phoneticPr fontId="1" type="noConversion"/>
  </si>
  <si>
    <t>58개월(중앙값)</t>
    <phoneticPr fontId="1" type="noConversion"/>
  </si>
  <si>
    <t>중재군: 54/76명(71.0%)
대조군 62/78명(79.4%)</t>
    <phoneticPr fontId="1" type="noConversion"/>
  </si>
  <si>
    <t>중재군: 52/90명(57.7%)
대조군: 59/90명(65.%)</t>
    <phoneticPr fontId="1" type="noConversion"/>
  </si>
  <si>
    <t>전체 중 5/120명 탈락(4.1%)
(총115명평가함)</t>
    <phoneticPr fontId="1" type="noConversion"/>
  </si>
  <si>
    <t>WHO II: 중재군 6명(7.8%), 대조군 7명(8.9%)
WHO III: 중재군 70명(92.1%), 대조군 71명(91.0%)</t>
    <phoneticPr fontId="1" type="noConversion"/>
  </si>
  <si>
    <t>구강/중인두/후두/하인두
-중재군:5(41.6%):3(25%):3(25%):1명(8.3%)
-대조군:5(41.6%):3(25%):3(25%):1명(8.3%)</t>
    <phoneticPr fontId="1" type="noConversion"/>
  </si>
  <si>
    <t>중재군: 1(8.3%)/4(33.3%)/7명(58.3%)
대조군: 2(16.6%)/4(33.3%)/6명(50.0%)</t>
    <phoneticPr fontId="1" type="noConversion"/>
  </si>
  <si>
    <t>3기: 중재군 33명(43.4%), 대조군 34명(43.5%)
4기: 중재군 43명(56.5%), 대조군 44명(56.4%)</t>
    <phoneticPr fontId="1" type="noConversion"/>
  </si>
  <si>
    <t>1개월</t>
    <phoneticPr fontId="1" type="noConversion"/>
  </si>
  <si>
    <t>7-10일</t>
    <phoneticPr fontId="1" type="noConversion"/>
  </si>
  <si>
    <t>During selection, the
treatment results were blinded</t>
    <phoneticPr fontId="1" type="noConversion"/>
  </si>
  <si>
    <t>Patients were randomly divided into control group
(랜덤방식 언급없음)</t>
    <phoneticPr fontId="1" type="noConversion"/>
  </si>
  <si>
    <t>Previously untreated NPC patients were assigned randomly into the conventional RT group and the hyperthermia group.
(랜덤방식 언급없음)</t>
    <phoneticPr fontId="1" type="noConversion"/>
  </si>
  <si>
    <t>abstract/본문 설명다름(Fig.2 본문설명 PFS p=0.042, 그림/abstractp=0.039)</t>
    <phoneticPr fontId="1" type="noConversion"/>
  </si>
  <si>
    <t>Ren (2021)</t>
    <phoneticPr fontId="1" type="noConversion"/>
  </si>
  <si>
    <t>CT+RT+HT</t>
    <phoneticPr fontId="1" type="noConversion"/>
  </si>
  <si>
    <t>On the basis of a computer-generated number list, eligible participants were randomly assigned to the center of central data collection before the treatment was initiated.</t>
    <phoneticPr fontId="1" type="noConversion"/>
  </si>
  <si>
    <t>중재군 n(명)</t>
    <phoneticPr fontId="1" type="noConversion"/>
  </si>
  <si>
    <t>89명(암256개)</t>
    <phoneticPr fontId="1" type="noConversion"/>
  </si>
  <si>
    <t>113(24+89)</t>
    <phoneticPr fontId="1" type="noConversion"/>
  </si>
  <si>
    <t>언급없음</t>
  </si>
  <si>
    <t>대상자 선정기준 동일, 특성유사함</t>
  </si>
  <si>
    <t>주요결과에서 tumor 기준으로만 보고하였고, 군간 정확한 인원(C, D 인원 수 없음)과 인원 수 기준으로 보고한 결과는 따로 없음</t>
    <phoneticPr fontId="1" type="noConversion"/>
  </si>
  <si>
    <t>목의 습윤 피부염(skin moist dermatitis)</t>
    <phoneticPr fontId="1" type="noConversion"/>
  </si>
  <si>
    <t>심각한 후유증, 이상반응</t>
    <phoneticPr fontId="1" type="noConversion"/>
  </si>
  <si>
    <t>Kang (2013)</t>
    <phoneticPr fontId="1" type="noConversion"/>
  </si>
  <si>
    <t>p</t>
    <phoneticPr fontId="1" type="noConversion"/>
  </si>
  <si>
    <t xml:space="preserve">예상하지 못한 독성 </t>
    <phoneticPr fontId="1" type="noConversion"/>
  </si>
  <si>
    <t>급성 이상반응</t>
    <phoneticPr fontId="1" type="noConversion"/>
  </si>
  <si>
    <t xml:space="preserve"> - 온열 수포</t>
    <phoneticPr fontId="1" type="noConversion"/>
  </si>
  <si>
    <t xml:space="preserve"> - 궤양</t>
    <phoneticPr fontId="1" type="noConversion"/>
  </si>
  <si>
    <t xml:space="preserve"> - 괴사</t>
    <phoneticPr fontId="1" type="noConversion"/>
  </si>
  <si>
    <t>지연 이상반응</t>
    <phoneticPr fontId="1" type="noConversion"/>
  </si>
  <si>
    <t xml:space="preserve"> - 반복 궤양</t>
    <phoneticPr fontId="1" type="noConversion"/>
  </si>
  <si>
    <t xml:space="preserve"> - 실신, 척수염, 후두수종</t>
    <phoneticPr fontId="1" type="noConversion"/>
  </si>
  <si>
    <t>Hua (2011)</t>
    <phoneticPr fontId="1" type="noConversion"/>
  </si>
  <si>
    <t>Huilgol (2010)</t>
    <phoneticPr fontId="1" type="noConversion"/>
  </si>
  <si>
    <t>Ohizumi (2000)</t>
    <phoneticPr fontId="1" type="noConversion"/>
  </si>
  <si>
    <t>RN</t>
    <phoneticPr fontId="1" type="noConversion"/>
  </si>
  <si>
    <t>1저자(YEAR)</t>
    <phoneticPr fontId="1" type="noConversion"/>
  </si>
  <si>
    <t>이상반응</t>
    <phoneticPr fontId="1" type="noConversion"/>
  </si>
  <si>
    <t>-Tongue(혀): 중재군 11(18.3%), 대조군 31명(51.7%)
-Buccal(구강): 중재군 20명(33.3%), 대조군 8명(13.3%)
-Gingiva)(잇몸): 중재군 8명(13.3%), 대조군 8명(13.3%)
-Floor of month(설하): 중재군 20명(33.3%), 대조군 7명(11.67%) 
-Palate(구개): 중재군 1명(1.67%), 대조군 4명(6.67%)
-Retromolar trigone(구치후삼각): 대조군 1명(1.67%)
- Unknwon primary: 대조군 1명(1.67%)</t>
    <phoneticPr fontId="1" type="noConversion"/>
  </si>
  <si>
    <t>생존율(survival rate)1년</t>
    <phoneticPr fontId="1" type="noConversion"/>
  </si>
  <si>
    <t>생존율(survival rate)3년</t>
    <phoneticPr fontId="1" type="noConversion"/>
  </si>
  <si>
    <t>생존율(survival rate)5년</t>
    <phoneticPr fontId="1" type="noConversion"/>
  </si>
  <si>
    <t>5년 PFS(progression free survival)</t>
    <phoneticPr fontId="1" type="noConversion"/>
  </si>
  <si>
    <t>5년 overall survival</t>
    <phoneticPr fontId="1" type="noConversion"/>
  </si>
  <si>
    <t>hyperthermia(skin scalded)피부화상</t>
    <phoneticPr fontId="1" type="noConversion"/>
  </si>
  <si>
    <t>재발율</t>
    <phoneticPr fontId="1" type="noConversion"/>
  </si>
  <si>
    <t>주5회, 3주, 2cycle</t>
    <phoneticPr fontId="1" type="noConversion"/>
  </si>
  <si>
    <t>partial response(PR)</t>
    <phoneticPr fontId="1" type="noConversion"/>
  </si>
  <si>
    <t>progressive disease(PD)</t>
    <phoneticPr fontId="1" type="noConversion"/>
  </si>
  <si>
    <t>stable disease(SD)</t>
    <phoneticPr fontId="1" type="noConversion"/>
  </si>
  <si>
    <t>complete response(CR)</t>
    <phoneticPr fontId="1" type="noConversion"/>
  </si>
  <si>
    <t>clinical response rate(PR+CR?)</t>
    <phoneticPr fontId="1" type="noConversion"/>
  </si>
  <si>
    <t>6주</t>
    <phoneticPr fontId="1" type="noConversion"/>
  </si>
  <si>
    <t>80개월</t>
    <phoneticPr fontId="1" type="noConversion"/>
  </si>
  <si>
    <t>post operative RT and concurrent CRT(연하곤란)</t>
    <phoneticPr fontId="1" type="noConversion"/>
  </si>
  <si>
    <t>post operative RT and concurrent CRT(개구장애)</t>
    <phoneticPr fontId="1" type="noConversion"/>
  </si>
  <si>
    <t>post operative RT and concurrent CRT(피부염)</t>
    <phoneticPr fontId="1" type="noConversion"/>
  </si>
  <si>
    <t>post operative RT and concurrent CRT(구강점막염)</t>
    <phoneticPr fontId="1" type="noConversion"/>
  </si>
  <si>
    <t>total sum</t>
    <phoneticPr fontId="1" type="noConversion"/>
  </si>
  <si>
    <t>18-20주</t>
    <phoneticPr fontId="1" type="noConversion"/>
  </si>
  <si>
    <t>Grade 1-2</t>
    <phoneticPr fontId="1" type="noConversion"/>
  </si>
  <si>
    <t>Grade 3-4</t>
    <phoneticPr fontId="1" type="noConversion"/>
  </si>
  <si>
    <t>[구인두암]</t>
    <phoneticPr fontId="1" type="noConversion"/>
  </si>
  <si>
    <t>보고내용없음</t>
    <phoneticPr fontId="1" type="noConversion"/>
  </si>
  <si>
    <t>[안암]</t>
    <phoneticPr fontId="1" type="noConversion"/>
  </si>
  <si>
    <t>Ren (2021)</t>
  </si>
  <si>
    <t>절제가능한 국소진행성 구강 편평세포암(locally advanced resectable oral squamous cell carcinoma)</t>
  </si>
  <si>
    <t>TPF 유도 CT와 함께 1,3,5,7,9일에 동시에 진행</t>
  </si>
  <si>
    <t>WE2102-A Microwave
Hyperthermia System</t>
  </si>
  <si>
    <t>RT 30분 전후 혹은 cistrin 주입후 2시간 후</t>
  </si>
  <si>
    <t>late adverse reaction(xerostomia)</t>
  </si>
  <si>
    <t>late adverse reaction(opening mouth 2cm이하)</t>
  </si>
  <si>
    <t>late adverse reaction(deantal caries)</t>
  </si>
  <si>
    <t xml:space="preserve">lethal toxicity </t>
  </si>
  <si>
    <t>late adverse reaction(hearing impairment)</t>
  </si>
  <si>
    <t>Grade1</t>
    <phoneticPr fontId="1" type="noConversion"/>
  </si>
  <si>
    <t>Grade2</t>
    <phoneticPr fontId="1" type="noConversion"/>
  </si>
  <si>
    <t>Grade3</t>
    <phoneticPr fontId="1" type="noConversion"/>
  </si>
  <si>
    <t>Grade4</t>
    <phoneticPr fontId="1" type="noConversion"/>
  </si>
  <si>
    <t>acute oral mucosa toxicity</t>
    <phoneticPr fontId="1" type="noConversion"/>
  </si>
  <si>
    <t>n</t>
    <phoneticPr fontId="1" type="noConversion"/>
  </si>
  <si>
    <t>event(%)</t>
    <phoneticPr fontId="1" type="noConversion"/>
  </si>
  <si>
    <t>중재군</t>
    <phoneticPr fontId="1" type="noConversion"/>
  </si>
  <si>
    <t>대조군</t>
    <phoneticPr fontId="1" type="noConversion"/>
  </si>
  <si>
    <t>관련 중재</t>
    <phoneticPr fontId="1" type="noConversion"/>
  </si>
  <si>
    <t>grade</t>
    <phoneticPr fontId="1" type="noConversion"/>
  </si>
  <si>
    <t>0(0%)</t>
    <phoneticPr fontId="1" type="noConversion"/>
  </si>
  <si>
    <t>HT</t>
    <phoneticPr fontId="1" type="noConversion"/>
  </si>
  <si>
    <t>피부화상</t>
    <phoneticPr fontId="1" type="noConversion"/>
  </si>
  <si>
    <t>1-2</t>
    <phoneticPr fontId="1" type="noConversion"/>
  </si>
  <si>
    <t>2(3.3%)</t>
    <phoneticPr fontId="1" type="noConversion"/>
  </si>
  <si>
    <t>3-4</t>
    <phoneticPr fontId="1" type="noConversion"/>
  </si>
  <si>
    <t>CT</t>
    <phoneticPr fontId="1" type="noConversion"/>
  </si>
  <si>
    <t>혈액독성</t>
    <phoneticPr fontId="1" type="noConversion"/>
  </si>
  <si>
    <t>25(41.7%)</t>
    <phoneticPr fontId="1" type="noConversion"/>
  </si>
  <si>
    <t>37(61.7%)</t>
    <phoneticPr fontId="1" type="noConversion"/>
  </si>
  <si>
    <t>5(8.3%)</t>
    <phoneticPr fontId="1" type="noConversion"/>
  </si>
  <si>
    <t>비정상 간효소 수치</t>
    <phoneticPr fontId="1" type="noConversion"/>
  </si>
  <si>
    <t>13(21.7%)</t>
    <phoneticPr fontId="1" type="noConversion"/>
  </si>
  <si>
    <t>11(18.3%)</t>
    <phoneticPr fontId="1" type="noConversion"/>
  </si>
  <si>
    <t>열성 호중구 감소증</t>
    <phoneticPr fontId="1" type="noConversion"/>
  </si>
  <si>
    <t>3(5.0%)</t>
    <phoneticPr fontId="1" type="noConversion"/>
  </si>
  <si>
    <t>설사</t>
    <phoneticPr fontId="1" type="noConversion"/>
  </si>
  <si>
    <t>14(23.3%)</t>
    <phoneticPr fontId="1" type="noConversion"/>
  </si>
  <si>
    <t>16(26.7%)</t>
    <phoneticPr fontId="1" type="noConversion"/>
  </si>
  <si>
    <t>1(1.7%)</t>
    <phoneticPr fontId="1" type="noConversion"/>
  </si>
  <si>
    <t>메스꺼움, 구토</t>
    <phoneticPr fontId="1" type="noConversion"/>
  </si>
  <si>
    <t>8(13.3%)</t>
    <phoneticPr fontId="1" type="noConversion"/>
  </si>
  <si>
    <t>6(10.0%)</t>
    <phoneticPr fontId="1" type="noConversion"/>
  </si>
  <si>
    <t>ORPT+CRT</t>
    <phoneticPr fontId="1" type="noConversion"/>
  </si>
  <si>
    <t>구강점막염</t>
    <phoneticPr fontId="1" type="noConversion"/>
  </si>
  <si>
    <t>31(51.7%)</t>
    <phoneticPr fontId="1" type="noConversion"/>
  </si>
  <si>
    <t>29(48.3%)</t>
    <phoneticPr fontId="1" type="noConversion"/>
  </si>
  <si>
    <t>4(6.7%)</t>
    <phoneticPr fontId="1" type="noConversion"/>
  </si>
  <si>
    <t>피부염</t>
    <phoneticPr fontId="1" type="noConversion"/>
  </si>
  <si>
    <t>27(45.0%)</t>
    <phoneticPr fontId="1" type="noConversion"/>
  </si>
  <si>
    <t>26(43.3%)</t>
    <phoneticPr fontId="1" type="noConversion"/>
  </si>
  <si>
    <t>개구장애</t>
    <phoneticPr fontId="1" type="noConversion"/>
  </si>
  <si>
    <t>23(38.3%)</t>
    <phoneticPr fontId="1" type="noConversion"/>
  </si>
  <si>
    <t>24(40.0%)</t>
    <phoneticPr fontId="1" type="noConversion"/>
  </si>
  <si>
    <t>연하곤란</t>
    <phoneticPr fontId="1" type="noConversion"/>
  </si>
  <si>
    <t>19(31.7%)</t>
    <phoneticPr fontId="1" type="noConversion"/>
  </si>
  <si>
    <t>17(28.3%)</t>
    <phoneticPr fontId="1" type="noConversion"/>
  </si>
  <si>
    <t>7(11.7%)</t>
    <phoneticPr fontId="1" type="noConversion"/>
  </si>
  <si>
    <t>편평세포암으로 구강, 중인두, 후두, 하인두포함,목 결절 전이)</t>
    <phoneticPr fontId="1" type="noConversion"/>
  </si>
  <si>
    <t>(급성) 구강점막독성</t>
    <phoneticPr fontId="1" type="noConversion"/>
  </si>
  <si>
    <t>4(5.7%)</t>
    <phoneticPr fontId="1" type="noConversion"/>
  </si>
  <si>
    <t>2(2.6%)</t>
    <phoneticPr fontId="1" type="noConversion"/>
  </si>
  <si>
    <t>10(11.1%)</t>
    <phoneticPr fontId="1" type="noConversion"/>
  </si>
  <si>
    <t>9(10%)</t>
    <phoneticPr fontId="1" type="noConversion"/>
  </si>
  <si>
    <t>21(23.3%)</t>
    <phoneticPr fontId="1" type="noConversion"/>
  </si>
  <si>
    <t>24(26.7%)</t>
    <phoneticPr fontId="1" type="noConversion"/>
  </si>
  <si>
    <t>55(61.1%)</t>
    <phoneticPr fontId="1" type="noConversion"/>
  </si>
  <si>
    <t>54(60%)</t>
    <phoneticPr fontId="1" type="noConversion"/>
  </si>
  <si>
    <t>4(4.4%)</t>
    <phoneticPr fontId="1" type="noConversion"/>
  </si>
  <si>
    <t>3(3.3%)</t>
    <phoneticPr fontId="1" type="noConversion"/>
  </si>
  <si>
    <t>(지연) 구강건조증</t>
    <phoneticPr fontId="1" type="noConversion"/>
  </si>
  <si>
    <t>(지연) 입 벌리기(2cm이하로)</t>
    <phoneticPr fontId="1" type="noConversion"/>
  </si>
  <si>
    <t>(지연) 청각장애</t>
    <phoneticPr fontId="1" type="noConversion"/>
  </si>
  <si>
    <t>(지연) 충치</t>
    <phoneticPr fontId="1" type="noConversion"/>
  </si>
  <si>
    <t>65(72.2%)</t>
    <phoneticPr fontId="1" type="noConversion"/>
  </si>
  <si>
    <t>70(77.8%)</t>
    <phoneticPr fontId="1" type="noConversion"/>
  </si>
  <si>
    <t>13(14.4%)</t>
    <phoneticPr fontId="1" type="noConversion"/>
  </si>
  <si>
    <t>22(24.4%)</t>
    <phoneticPr fontId="1" type="noConversion"/>
  </si>
  <si>
    <t>29(32.2%)</t>
    <phoneticPr fontId="1" type="noConversion"/>
  </si>
  <si>
    <t>25(27.8%)</t>
    <phoneticPr fontId="1" type="noConversion"/>
  </si>
  <si>
    <t>2(16.6%)</t>
    <phoneticPr fontId="1" type="noConversion"/>
  </si>
  <si>
    <t>1(8.3%)</t>
    <phoneticPr fontId="1" type="noConversion"/>
  </si>
  <si>
    <t>3(25.0%)</t>
    <phoneticPr fontId="1" type="noConversion"/>
  </si>
  <si>
    <t>안암</t>
    <phoneticPr fontId="1" type="noConversion"/>
  </si>
  <si>
    <t>안암</t>
    <phoneticPr fontId="1" type="noConversion"/>
  </si>
  <si>
    <t>질환특성</t>
    <phoneticPr fontId="1" type="noConversion"/>
  </si>
  <si>
    <t>주5일 6주(수술 후 4-6주째 시작)</t>
    <phoneticPr fontId="1" type="noConversion"/>
  </si>
  <si>
    <t>측정기 직접
THERMOMETRY(측정부위 추가)
- 증폭기의 출력신호는 맞춰진 네트워크에 의해 변환기와 매칭됨
-종양에 삽입된 바늘 센서를 통해 치료대상의 실제 온도를 검사하여, 초음파 변환기 파워 조절 가능</t>
    <phoneticPr fontId="1" type="noConversion"/>
  </si>
  <si>
    <t>(median, range)
중재군: 47세(18~65세)
대조군: 48세(19~68세)</t>
    <phoneticPr fontId="1" type="noConversion"/>
  </si>
  <si>
    <t>- 새롭게 조직학적으로 다른 원발암이 없이 조직학적으로 NPC 진단받음
-  the Eastern Cooperative Oncology Group에 따른 기능 상태(performance status (PS))가 0-2사이
- 18-70세
- 혈액검사: 백혈구 4X10^9/l 혹은 혈소판이 100X10^12/L 이상
- 간, 신장, 심장, 폐의 비정상 소견 없는 경우
- 근골격계에 전이 없는 경우
- 동의 여부</t>
    <phoneticPr fontId="1" type="noConversion"/>
  </si>
  <si>
    <t>RT 30분 전후 혹은 cistrin 주입후 2시간 후</t>
    <phoneticPr fontId="1" type="noConversion"/>
  </si>
  <si>
    <t>- 조직학적으로 epithelial cancer로 확정된 사람
- endoscopy, complete 혈액화학검사, 흉부 엑스레이에서 병기를 알 수 있는 사람
- CT 혹은 MRI 스캔으로만 특수 situation을 알 수 있는 사람
- TNM 단계에 구분될 수 있는 사람
- 원격전이, 짧거나 뚱뚱한(fat) 목, Karnofsky index가 70 미만인 사람은 배제됨</t>
    <phoneticPr fontId="1" type="noConversion"/>
  </si>
  <si>
    <t>RT+HT(일부 CT)</t>
    <phoneticPr fontId="1" type="noConversion"/>
  </si>
  <si>
    <t>RT (일부 CT)</t>
    <phoneticPr fontId="1" type="noConversion"/>
  </si>
  <si>
    <t>두경부종양</t>
    <phoneticPr fontId="1" type="noConversion"/>
  </si>
  <si>
    <t>&lt;선택기준&gt;
- 나이18~75세
- 절제가능한 3혹은 4A단계(T1-3N1M0 or T1-3N2M0 or T4aN0-2M0: the Union for International Cancer Control system 기준)
-혈청 크레아티닌, 빌리루빈이 정상치에서 1.5배 이하
-asparate amnotranferate, alanine aminotransferase 정상치에 2.5배 이하
-혈소판 8만uL 이상
-헤모글로빈 농도 8g/L이상
-백혈구 3000/uL이상
-Karnofsky performance status 60%이상
-Eastern cooperative Oncology group performance status score 0~2
-구강편평세포암으로 수술, RT, CT받은 이력 없음
&lt;배제기준&gt;
-기타 암이나 전이가 있는경우, 임파선 또는 원발암으로 인한 수술 경험(biopsy제외), 이전에 CT, RT를 받은 경우
-크레아티닌 clerance가 30ml/min 이하인경우
-다른 악성종양이 5년이내 있었던 경우</t>
    <phoneticPr fontId="1" type="noConversion"/>
  </si>
  <si>
    <t>3) 온열치료(HT)</t>
    <phoneticPr fontId="1" type="noConversion"/>
  </si>
  <si>
    <t>2) 화학요법(CT or neoadjuvant CT)</t>
    <phoneticPr fontId="1" type="noConversion"/>
  </si>
  <si>
    <t>1) 방사선요법(RT)</t>
    <phoneticPr fontId="1" type="noConversion"/>
  </si>
  <si>
    <t>중재군
:30(33.3%)/47(52.2%)/13명(14.4%)
대조군:
28(31.1%)/48(53.3%)/14명(15.5%)</t>
    <phoneticPr fontId="1" type="noConversion"/>
  </si>
  <si>
    <t>TNM병기(1/2/3/4)
중재군:
4(4.4%)/31(34.4%)/42(46.6%)/13명(14.4%)
대조군:
7(7.7%)/29(32.2%)/40(44.4%)/14명(15.5%)</t>
    <phoneticPr fontId="1" type="noConversion"/>
  </si>
  <si>
    <t>Lymph node status(0/1/2/3)명
중재군:
20(22.%)/42(46.7%)/23(25.6%)/5(5.6%)명
대조군:
21(23.3%)/37(41.1%)/26(28.9%)/6(6.7%)명</t>
    <phoneticPr fontId="1" type="noConversion"/>
  </si>
  <si>
    <t>Ref no.</t>
    <phoneticPr fontId="1" type="noConversion"/>
  </si>
  <si>
    <t>No.</t>
    <phoneticPr fontId="1" type="noConversion"/>
  </si>
  <si>
    <t>Kang (2013)</t>
    <phoneticPr fontId="1" type="noConversion"/>
  </si>
  <si>
    <t>임상적 단계</t>
    <phoneticPr fontId="1" type="noConversion"/>
  </si>
  <si>
    <t>7년</t>
    <phoneticPr fontId="1" type="noConversion"/>
  </si>
  <si>
    <t>-</t>
    <phoneticPr fontId="1" type="noConversion"/>
  </si>
  <si>
    <t>객관적 관해율</t>
    <phoneticPr fontId="1" type="noConversion"/>
  </si>
  <si>
    <t>local control rate</t>
    <phoneticPr fontId="1" type="noConversion"/>
  </si>
  <si>
    <t>원격전이 rate</t>
    <phoneticPr fontId="1" type="noConversion"/>
  </si>
  <si>
    <t>DFS rate</t>
    <phoneticPr fontId="1" type="noConversion"/>
  </si>
  <si>
    <t>두경부암
(편평세포암으로 구강, 중인두, 후두, 하인두포함, 목 결절 전이)</t>
    <phoneticPr fontId="1" type="noConversion"/>
  </si>
  <si>
    <t>NRCT로 해당사항없음</t>
    <phoneticPr fontId="1" type="noConversion"/>
  </si>
  <si>
    <t>구인두암</t>
    <phoneticPr fontId="1" type="noConversion"/>
  </si>
  <si>
    <t>구인두암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</si>
</sst>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i/>
      <sz val="9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trike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9" fontId="5" fillId="0" borderId="1" xfId="0" applyNumberFormat="1" applyFont="1" applyBorder="1">
      <alignment vertical="center"/>
    </xf>
    <xf numFmtId="0" fontId="5" fillId="0" borderId="1" xfId="0" applyNumberFormat="1" applyFont="1" applyBorder="1">
      <alignment vertical="center"/>
    </xf>
    <xf numFmtId="10" fontId="5" fillId="0" borderId="1" xfId="0" applyNumberFormat="1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10" fontId="14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10" fontId="14" fillId="0" borderId="0" xfId="0" applyNumberFormat="1" applyFont="1" applyFill="1">
      <alignment vertical="center"/>
    </xf>
    <xf numFmtId="9" fontId="1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177" fontId="2" fillId="0" borderId="0" xfId="1" applyNumberFormat="1" applyFont="1">
      <alignment vertical="center"/>
    </xf>
    <xf numFmtId="9" fontId="5" fillId="0" borderId="1" xfId="1" applyFont="1" applyFill="1" applyBorder="1">
      <alignment vertical="center"/>
    </xf>
    <xf numFmtId="0" fontId="17" fillId="0" borderId="1" xfId="0" applyFont="1" applyBorder="1" applyAlignment="1">
      <alignment horizontal="right" vertical="center"/>
    </xf>
    <xf numFmtId="177" fontId="17" fillId="0" borderId="1" xfId="1" applyNumberFormat="1" applyFont="1" applyFill="1" applyBorder="1">
      <alignment vertical="center"/>
    </xf>
    <xf numFmtId="9" fontId="17" fillId="0" borderId="1" xfId="1" applyFont="1" applyBorder="1">
      <alignment vertical="center"/>
    </xf>
    <xf numFmtId="177" fontId="17" fillId="0" borderId="1" xfId="1" applyNumberFormat="1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>
      <alignment vertical="center"/>
    </xf>
    <xf numFmtId="10" fontId="14" fillId="0" borderId="1" xfId="0" applyNumberFormat="1" applyFont="1" applyFill="1" applyBorder="1">
      <alignment vertical="center"/>
    </xf>
    <xf numFmtId="177" fontId="5" fillId="0" borderId="1" xfId="1" applyNumberFormat="1" applyFont="1" applyBorder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177" fontId="2" fillId="0" borderId="0" xfId="1" applyNumberFormat="1" applyFont="1" applyAlignment="1">
      <alignment vertical="center"/>
    </xf>
    <xf numFmtId="0" fontId="17" fillId="0" borderId="1" xfId="0" applyFont="1" applyFill="1" applyBorder="1">
      <alignment vertical="center"/>
    </xf>
    <xf numFmtId="0" fontId="14" fillId="0" borderId="1" xfId="0" quotePrefix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7" fontId="17" fillId="0" borderId="1" xfId="1" applyNumberFormat="1" applyFont="1" applyBorder="1" applyAlignment="1">
      <alignment horizontal="right" vertical="center"/>
    </xf>
    <xf numFmtId="0" fontId="17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0" xfId="0" applyNumberForma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5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1" xfId="0" quotePrefix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" fontId="14" fillId="0" borderId="1" xfId="0" applyNumberFormat="1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05"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B14"/>
  <sheetViews>
    <sheetView tabSelected="1" zoomScale="85" zoomScaleNormal="85" workbookViewId="0">
      <pane xSplit="3" ySplit="4" topLeftCell="D8" activePane="bottomRight" state="frozen"/>
      <selection pane="topRight" activeCell="F1" sqref="F1"/>
      <selection pane="bottomLeft" activeCell="A5" sqref="A5"/>
      <selection pane="bottomRight" activeCell="I10" sqref="I10"/>
    </sheetView>
  </sheetViews>
  <sheetFormatPr defaultRowHeight="12" x14ac:dyDescent="0.3"/>
  <cols>
    <col min="1" max="1" width="9" style="75"/>
    <col min="2" max="2" width="9" style="100"/>
    <col min="3" max="3" width="10.75" style="1" customWidth="1"/>
    <col min="4" max="6" width="9" style="100"/>
    <col min="7" max="7" width="13.125" style="1" customWidth="1"/>
    <col min="8" max="9" width="9" style="1"/>
    <col min="10" max="10" width="11.25" style="1" customWidth="1"/>
    <col min="11" max="11" width="11.875" style="1" customWidth="1"/>
    <col min="12" max="12" width="10" style="1" customWidth="1"/>
    <col min="13" max="13" width="37.375" style="1" customWidth="1"/>
    <col min="14" max="17" width="9" style="1"/>
    <col min="18" max="18" width="10.5" style="1" customWidth="1"/>
    <col min="19" max="20" width="9" style="1"/>
    <col min="21" max="21" width="10.625" style="38" customWidth="1"/>
    <col min="22" max="22" width="9" style="38"/>
    <col min="23" max="23" width="23.75" style="38" customWidth="1"/>
    <col min="24" max="24" width="16.625" style="1" customWidth="1"/>
    <col min="25" max="26" width="12.375" style="1" customWidth="1"/>
    <col min="27" max="27" width="9.5" style="1" customWidth="1"/>
    <col min="28" max="28" width="13.25" style="1" customWidth="1"/>
    <col min="29" max="29" width="13" style="1" customWidth="1"/>
    <col min="30" max="30" width="14.125" style="1" customWidth="1"/>
    <col min="31" max="31" width="11.625" style="1" customWidth="1"/>
    <col min="32" max="32" width="9" style="1"/>
    <col min="33" max="33" width="14.875" style="1" customWidth="1"/>
    <col min="34" max="34" width="9" style="1"/>
    <col min="35" max="35" width="11.5" style="1" customWidth="1"/>
    <col min="36" max="36" width="16.125" style="1" customWidth="1"/>
    <col min="37" max="37" width="10.25" style="1" customWidth="1"/>
    <col min="38" max="38" width="9" style="1"/>
    <col min="39" max="39" width="11.5" style="1" customWidth="1"/>
    <col min="40" max="40" width="12.125" style="1" customWidth="1"/>
    <col min="41" max="42" width="9" style="1"/>
    <col min="43" max="43" width="19.75" style="1" customWidth="1"/>
    <col min="44" max="47" width="9" style="1"/>
    <col min="48" max="48" width="19.875" style="1" customWidth="1"/>
    <col min="49" max="49" width="14.375" style="1" customWidth="1"/>
    <col min="50" max="50" width="9" style="1"/>
    <col min="51" max="51" width="17.625" style="1" customWidth="1"/>
    <col min="52" max="52" width="36.5" style="1" customWidth="1"/>
    <col min="53" max="16384" width="9" style="1"/>
  </cols>
  <sheetData>
    <row r="3" spans="1:54" ht="17.25" customHeight="1" x14ac:dyDescent="0.3">
      <c r="H3" s="129" t="s">
        <v>468</v>
      </c>
      <c r="I3" s="130"/>
      <c r="J3" s="130"/>
      <c r="K3" s="130"/>
      <c r="L3" s="130"/>
      <c r="M3" s="5"/>
      <c r="N3" s="131" t="s">
        <v>16</v>
      </c>
      <c r="O3" s="132"/>
      <c r="P3" s="132"/>
      <c r="Q3" s="132"/>
      <c r="R3" s="132"/>
      <c r="S3" s="132"/>
      <c r="T3" s="133"/>
      <c r="U3" s="131" t="s">
        <v>15</v>
      </c>
      <c r="V3" s="132"/>
      <c r="W3" s="132"/>
      <c r="X3" s="132"/>
      <c r="Y3" s="132"/>
      <c r="Z3" s="132"/>
      <c r="AA3" s="132"/>
      <c r="AB3" s="132"/>
      <c r="AC3" s="132"/>
      <c r="AD3" s="132"/>
      <c r="AE3" s="133"/>
      <c r="AF3" s="4" t="s">
        <v>26</v>
      </c>
      <c r="AG3" s="132" t="s">
        <v>481</v>
      </c>
      <c r="AH3" s="132"/>
      <c r="AI3" s="133"/>
      <c r="AJ3" s="131" t="s">
        <v>480</v>
      </c>
      <c r="AK3" s="133"/>
      <c r="AL3" s="131" t="s">
        <v>479</v>
      </c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3"/>
      <c r="AX3" s="4" t="s">
        <v>41</v>
      </c>
      <c r="AY3" s="6"/>
      <c r="AZ3" s="77" t="s">
        <v>45</v>
      </c>
    </row>
    <row r="4" spans="1:54" s="100" customFormat="1" ht="60" x14ac:dyDescent="0.3">
      <c r="A4" s="87" t="s">
        <v>486</v>
      </c>
      <c r="B4" s="25" t="s">
        <v>485</v>
      </c>
      <c r="C4" s="77" t="s">
        <v>0</v>
      </c>
      <c r="D4" s="77" t="s">
        <v>1</v>
      </c>
      <c r="E4" s="77" t="s">
        <v>2</v>
      </c>
      <c r="F4" s="77" t="s">
        <v>4</v>
      </c>
      <c r="G4" s="77" t="s">
        <v>3</v>
      </c>
      <c r="H4" s="101" t="s">
        <v>84</v>
      </c>
      <c r="I4" s="77" t="s">
        <v>5</v>
      </c>
      <c r="J4" s="101" t="s">
        <v>88</v>
      </c>
      <c r="K4" s="101" t="s">
        <v>17</v>
      </c>
      <c r="L4" s="101" t="s">
        <v>12</v>
      </c>
      <c r="M4" s="77" t="s">
        <v>6</v>
      </c>
      <c r="N4" s="77" t="s">
        <v>7</v>
      </c>
      <c r="O4" s="101" t="s">
        <v>11</v>
      </c>
      <c r="P4" s="77" t="s">
        <v>331</v>
      </c>
      <c r="Q4" s="77" t="s">
        <v>8</v>
      </c>
      <c r="R4" s="101" t="s">
        <v>117</v>
      </c>
      <c r="S4" s="101" t="s">
        <v>10</v>
      </c>
      <c r="T4" s="102" t="s">
        <v>9</v>
      </c>
      <c r="U4" s="102" t="s">
        <v>13</v>
      </c>
      <c r="V4" s="103" t="s">
        <v>14</v>
      </c>
      <c r="W4" s="77" t="s">
        <v>19</v>
      </c>
      <c r="X4" s="77" t="s">
        <v>18</v>
      </c>
      <c r="Y4" s="101" t="s">
        <v>20</v>
      </c>
      <c r="Z4" s="77" t="s">
        <v>21</v>
      </c>
      <c r="AA4" s="101" t="s">
        <v>22</v>
      </c>
      <c r="AB4" s="77" t="s">
        <v>23</v>
      </c>
      <c r="AC4" s="101" t="s">
        <v>24</v>
      </c>
      <c r="AD4" s="77" t="s">
        <v>25</v>
      </c>
      <c r="AE4" s="77" t="s">
        <v>44</v>
      </c>
      <c r="AF4" s="77" t="s">
        <v>26</v>
      </c>
      <c r="AG4" s="77" t="s">
        <v>28</v>
      </c>
      <c r="AH4" s="101" t="s">
        <v>29</v>
      </c>
      <c r="AI4" s="101" t="s">
        <v>31</v>
      </c>
      <c r="AJ4" s="77" t="s">
        <v>30</v>
      </c>
      <c r="AK4" s="77" t="s">
        <v>27</v>
      </c>
      <c r="AL4" s="101" t="s">
        <v>32</v>
      </c>
      <c r="AM4" s="77" t="s">
        <v>33</v>
      </c>
      <c r="AN4" s="77" t="s">
        <v>98</v>
      </c>
      <c r="AO4" s="101" t="s">
        <v>101</v>
      </c>
      <c r="AP4" s="77" t="s">
        <v>34</v>
      </c>
      <c r="AQ4" s="77" t="s">
        <v>31</v>
      </c>
      <c r="AR4" s="101" t="s">
        <v>35</v>
      </c>
      <c r="AS4" s="101" t="s">
        <v>36</v>
      </c>
      <c r="AT4" s="101" t="s">
        <v>37</v>
      </c>
      <c r="AU4" s="101" t="s">
        <v>38</v>
      </c>
      <c r="AV4" s="101" t="s">
        <v>39</v>
      </c>
      <c r="AW4" s="101" t="s">
        <v>40</v>
      </c>
      <c r="AX4" s="77" t="s">
        <v>42</v>
      </c>
      <c r="AY4" s="101" t="s">
        <v>43</v>
      </c>
      <c r="AZ4" s="77" t="s">
        <v>45</v>
      </c>
    </row>
    <row r="5" spans="1:54" s="38" customFormat="1" ht="261" customHeight="1" x14ac:dyDescent="0.3">
      <c r="A5" s="87">
        <v>1</v>
      </c>
      <c r="B5" s="106">
        <v>407</v>
      </c>
      <c r="C5" s="106" t="s">
        <v>328</v>
      </c>
      <c r="D5" s="106" t="s">
        <v>83</v>
      </c>
      <c r="E5" s="106" t="s">
        <v>133</v>
      </c>
      <c r="F5" s="106" t="s">
        <v>283</v>
      </c>
      <c r="G5" s="106" t="s">
        <v>142</v>
      </c>
      <c r="H5" s="109" t="s">
        <v>477</v>
      </c>
      <c r="I5" s="109" t="s">
        <v>497</v>
      </c>
      <c r="J5" s="99" t="s">
        <v>308</v>
      </c>
      <c r="K5" s="107" t="s">
        <v>136</v>
      </c>
      <c r="L5" s="108" t="s">
        <v>277</v>
      </c>
      <c r="M5" s="104" t="s">
        <v>478</v>
      </c>
      <c r="N5" s="106">
        <v>120</v>
      </c>
      <c r="O5" s="106" t="s">
        <v>137</v>
      </c>
      <c r="P5" s="113">
        <v>60</v>
      </c>
      <c r="Q5" s="113">
        <v>60</v>
      </c>
      <c r="R5" s="113" t="s">
        <v>114</v>
      </c>
      <c r="S5" s="113" t="s">
        <v>138</v>
      </c>
      <c r="T5" s="110" t="s">
        <v>317</v>
      </c>
      <c r="U5" s="106" t="s">
        <v>144</v>
      </c>
      <c r="V5" s="106" t="s">
        <v>145</v>
      </c>
      <c r="W5" s="114" t="s">
        <v>355</v>
      </c>
      <c r="X5" s="119" t="s">
        <v>146</v>
      </c>
      <c r="Y5" s="106" t="s">
        <v>147</v>
      </c>
      <c r="Z5" s="106" t="s">
        <v>148</v>
      </c>
      <c r="AA5" s="106" t="s">
        <v>149</v>
      </c>
      <c r="AB5" s="106" t="s">
        <v>150</v>
      </c>
      <c r="AC5" s="106" t="s">
        <v>312</v>
      </c>
      <c r="AD5" s="106" t="s">
        <v>313</v>
      </c>
      <c r="AE5" s="106" t="s">
        <v>143</v>
      </c>
      <c r="AF5" s="106" t="s">
        <v>329</v>
      </c>
      <c r="AG5" s="106" t="s">
        <v>140</v>
      </c>
      <c r="AH5" s="106" t="s">
        <v>139</v>
      </c>
      <c r="AI5" s="110" t="s">
        <v>469</v>
      </c>
      <c r="AJ5" s="106" t="s">
        <v>134</v>
      </c>
      <c r="AK5" s="109" t="s">
        <v>363</v>
      </c>
      <c r="AL5" s="106" t="s">
        <v>95</v>
      </c>
      <c r="AM5" s="106" t="s">
        <v>152</v>
      </c>
      <c r="AN5" s="106" t="s">
        <v>152</v>
      </c>
      <c r="AO5" s="106" t="s">
        <v>141</v>
      </c>
      <c r="AP5" s="106" t="s">
        <v>151</v>
      </c>
      <c r="AQ5" s="106" t="s">
        <v>311</v>
      </c>
      <c r="AR5" s="106" t="s">
        <v>309</v>
      </c>
      <c r="AS5" s="106" t="s">
        <v>310</v>
      </c>
      <c r="AT5" s="106" t="s">
        <v>103</v>
      </c>
      <c r="AU5" s="106" t="s">
        <v>159</v>
      </c>
      <c r="AV5" s="110" t="s">
        <v>470</v>
      </c>
      <c r="AW5" s="106" t="s">
        <v>153</v>
      </c>
      <c r="AX5" s="106" t="s">
        <v>91</v>
      </c>
      <c r="AY5" s="106" t="s">
        <v>122</v>
      </c>
      <c r="AZ5" s="106" t="s">
        <v>135</v>
      </c>
      <c r="BA5" s="97"/>
      <c r="BB5" s="97"/>
    </row>
    <row r="6" spans="1:54" s="38" customFormat="1" ht="198" customHeight="1" x14ac:dyDescent="0.3">
      <c r="A6" s="87">
        <v>2</v>
      </c>
      <c r="B6" s="106">
        <v>4535</v>
      </c>
      <c r="C6" s="106" t="s">
        <v>487</v>
      </c>
      <c r="D6" s="109" t="s">
        <v>83</v>
      </c>
      <c r="E6" s="106" t="s">
        <v>133</v>
      </c>
      <c r="F6" s="106" t="s">
        <v>179</v>
      </c>
      <c r="G6" s="106" t="s">
        <v>178</v>
      </c>
      <c r="H6" s="109" t="s">
        <v>477</v>
      </c>
      <c r="I6" s="106" t="s">
        <v>498</v>
      </c>
      <c r="J6" s="99" t="s">
        <v>302</v>
      </c>
      <c r="K6" s="107" t="s">
        <v>300</v>
      </c>
      <c r="L6" s="107" t="s">
        <v>275</v>
      </c>
      <c r="M6" s="105" t="s">
        <v>278</v>
      </c>
      <c r="N6" s="106">
        <v>154</v>
      </c>
      <c r="O6" s="106" t="s">
        <v>137</v>
      </c>
      <c r="P6" s="113">
        <v>76</v>
      </c>
      <c r="Q6" s="113">
        <v>78</v>
      </c>
      <c r="R6" s="113" t="s">
        <v>301</v>
      </c>
      <c r="S6" s="113" t="s">
        <v>138</v>
      </c>
      <c r="T6" s="106" t="s">
        <v>125</v>
      </c>
      <c r="U6" s="110" t="s">
        <v>471</v>
      </c>
      <c r="V6" s="106" t="s">
        <v>315</v>
      </c>
      <c r="W6" s="109" t="s">
        <v>293</v>
      </c>
      <c r="X6" s="106" t="s">
        <v>182</v>
      </c>
      <c r="Y6" s="106" t="s">
        <v>183</v>
      </c>
      <c r="Z6" s="106" t="s">
        <v>318</v>
      </c>
      <c r="AA6" s="106" t="s">
        <v>147</v>
      </c>
      <c r="AB6" s="106" t="s">
        <v>180</v>
      </c>
      <c r="AC6" s="106" t="s">
        <v>488</v>
      </c>
      <c r="AD6" s="106" t="s">
        <v>321</v>
      </c>
      <c r="AE6" s="106" t="s">
        <v>181</v>
      </c>
      <c r="AF6" s="106" t="s">
        <v>90</v>
      </c>
      <c r="AG6" s="111" t="s">
        <v>303</v>
      </c>
      <c r="AH6" s="111" t="s">
        <v>184</v>
      </c>
      <c r="AI6" s="111" t="s">
        <v>304</v>
      </c>
      <c r="AJ6" s="111" t="s">
        <v>185</v>
      </c>
      <c r="AK6" s="111" t="s">
        <v>186</v>
      </c>
      <c r="AL6" s="111" t="s">
        <v>96</v>
      </c>
      <c r="AM6" s="111" t="s">
        <v>279</v>
      </c>
      <c r="AN6" s="106" t="s">
        <v>280</v>
      </c>
      <c r="AO6" s="106" t="s">
        <v>187</v>
      </c>
      <c r="AP6" s="106" t="s">
        <v>105</v>
      </c>
      <c r="AQ6" s="106" t="s">
        <v>111</v>
      </c>
      <c r="AR6" s="106" t="s">
        <v>188</v>
      </c>
      <c r="AS6" s="106" t="s">
        <v>113</v>
      </c>
      <c r="AT6" s="106" t="s">
        <v>106</v>
      </c>
      <c r="AU6" s="106" t="s">
        <v>182</v>
      </c>
      <c r="AV6" s="110" t="s">
        <v>306</v>
      </c>
      <c r="AW6" s="111" t="s">
        <v>305</v>
      </c>
      <c r="AX6" s="106" t="s">
        <v>91</v>
      </c>
      <c r="AY6" s="106" t="s">
        <v>122</v>
      </c>
      <c r="AZ6" s="111" t="s">
        <v>307</v>
      </c>
      <c r="BA6" s="97"/>
      <c r="BB6" s="97"/>
    </row>
    <row r="7" spans="1:54" s="40" customFormat="1" ht="147.75" customHeight="1" x14ac:dyDescent="0.3">
      <c r="A7" s="88">
        <v>3</v>
      </c>
      <c r="B7" s="109">
        <v>5642</v>
      </c>
      <c r="C7" s="109" t="s">
        <v>79</v>
      </c>
      <c r="D7" s="109" t="s">
        <v>83</v>
      </c>
      <c r="E7" s="109" t="s">
        <v>133</v>
      </c>
      <c r="F7" s="109" t="s">
        <v>202</v>
      </c>
      <c r="G7" s="109" t="s">
        <v>164</v>
      </c>
      <c r="H7" s="109" t="s">
        <v>477</v>
      </c>
      <c r="I7" s="109" t="s">
        <v>498</v>
      </c>
      <c r="J7" s="99" t="s">
        <v>299</v>
      </c>
      <c r="K7" s="99" t="s">
        <v>170</v>
      </c>
      <c r="L7" s="107" t="s">
        <v>202</v>
      </c>
      <c r="M7" s="104" t="s">
        <v>472</v>
      </c>
      <c r="N7" s="109">
        <v>180</v>
      </c>
      <c r="O7" s="109" t="s">
        <v>137</v>
      </c>
      <c r="P7" s="115">
        <v>90</v>
      </c>
      <c r="Q7" s="115">
        <v>90</v>
      </c>
      <c r="R7" s="115" t="s">
        <v>115</v>
      </c>
      <c r="S7" s="115" t="s">
        <v>138</v>
      </c>
      <c r="T7" s="106" t="s">
        <v>125</v>
      </c>
      <c r="U7" s="109" t="s">
        <v>169</v>
      </c>
      <c r="V7" s="109" t="s">
        <v>316</v>
      </c>
      <c r="W7" s="109" t="s">
        <v>293</v>
      </c>
      <c r="X7" s="109" t="s">
        <v>483</v>
      </c>
      <c r="Y7" s="109" t="s">
        <v>200</v>
      </c>
      <c r="Z7" s="109" t="s">
        <v>482</v>
      </c>
      <c r="AA7" s="109" t="s">
        <v>199</v>
      </c>
      <c r="AB7" s="109" t="s">
        <v>219</v>
      </c>
      <c r="AC7" s="109" t="s">
        <v>220</v>
      </c>
      <c r="AD7" s="109" t="s">
        <v>484</v>
      </c>
      <c r="AE7" s="109" t="s">
        <v>167</v>
      </c>
      <c r="AF7" s="106" t="s">
        <v>90</v>
      </c>
      <c r="AG7" s="106" t="s">
        <v>294</v>
      </c>
      <c r="AH7" s="109" t="s">
        <v>161</v>
      </c>
      <c r="AI7" s="109" t="s">
        <v>295</v>
      </c>
      <c r="AJ7" s="109" t="s">
        <v>296</v>
      </c>
      <c r="AK7" s="109" t="s">
        <v>168</v>
      </c>
      <c r="AL7" s="109" t="s">
        <v>95</v>
      </c>
      <c r="AM7" s="109" t="s">
        <v>99</v>
      </c>
      <c r="AN7" s="109" t="s">
        <v>100</v>
      </c>
      <c r="AO7" s="109" t="s">
        <v>165</v>
      </c>
      <c r="AP7" s="109" t="s">
        <v>166</v>
      </c>
      <c r="AQ7" s="109" t="s">
        <v>171</v>
      </c>
      <c r="AR7" s="111" t="s">
        <v>473</v>
      </c>
      <c r="AS7" s="109" t="s">
        <v>113</v>
      </c>
      <c r="AT7" s="109" t="s">
        <v>107</v>
      </c>
      <c r="AU7" s="109" t="s">
        <v>138</v>
      </c>
      <c r="AV7" s="109" t="s">
        <v>298</v>
      </c>
      <c r="AW7" s="116" t="s">
        <v>297</v>
      </c>
      <c r="AX7" s="106" t="s">
        <v>91</v>
      </c>
      <c r="AY7" s="106" t="s">
        <v>122</v>
      </c>
      <c r="AZ7" s="106" t="s">
        <v>292</v>
      </c>
      <c r="BA7" s="98"/>
      <c r="BB7" s="98"/>
    </row>
    <row r="8" spans="1:54" s="38" customFormat="1" ht="147.75" customHeight="1" x14ac:dyDescent="0.3">
      <c r="A8" s="87">
        <v>4</v>
      </c>
      <c r="B8" s="106">
        <v>5665</v>
      </c>
      <c r="C8" s="106" t="s">
        <v>80</v>
      </c>
      <c r="D8" s="106" t="s">
        <v>83</v>
      </c>
      <c r="E8" s="106" t="s">
        <v>201</v>
      </c>
      <c r="F8" s="109" t="s">
        <v>202</v>
      </c>
      <c r="G8" s="109" t="s">
        <v>213</v>
      </c>
      <c r="H8" s="109" t="s">
        <v>477</v>
      </c>
      <c r="I8" s="106" t="s">
        <v>498</v>
      </c>
      <c r="J8" s="107" t="s">
        <v>290</v>
      </c>
      <c r="K8" s="107" t="s">
        <v>202</v>
      </c>
      <c r="L8" s="107" t="s">
        <v>202</v>
      </c>
      <c r="M8" s="69" t="s">
        <v>474</v>
      </c>
      <c r="N8" s="106">
        <v>54</v>
      </c>
      <c r="O8" s="106" t="s">
        <v>216</v>
      </c>
      <c r="P8" s="113">
        <v>28</v>
      </c>
      <c r="Q8" s="113">
        <v>26</v>
      </c>
      <c r="R8" s="113" t="s">
        <v>116</v>
      </c>
      <c r="S8" s="113" t="s">
        <v>182</v>
      </c>
      <c r="T8" s="106" t="s">
        <v>202</v>
      </c>
      <c r="U8" s="106" t="s">
        <v>208</v>
      </c>
      <c r="V8" s="106" t="s">
        <v>209</v>
      </c>
      <c r="W8" s="106" t="s">
        <v>218</v>
      </c>
      <c r="X8" s="106" t="s">
        <v>217</v>
      </c>
      <c r="Y8" s="106" t="s">
        <v>182</v>
      </c>
      <c r="Z8" s="106" t="s">
        <v>182</v>
      </c>
      <c r="AA8" s="106" t="s">
        <v>182</v>
      </c>
      <c r="AB8" s="106" t="s">
        <v>182</v>
      </c>
      <c r="AC8" s="106" t="s">
        <v>182</v>
      </c>
      <c r="AD8" s="106" t="s">
        <v>182</v>
      </c>
      <c r="AE8" s="106" t="s">
        <v>221</v>
      </c>
      <c r="AF8" s="106" t="s">
        <v>92</v>
      </c>
      <c r="AG8" s="110" t="s">
        <v>203</v>
      </c>
      <c r="AH8" s="111" t="s">
        <v>291</v>
      </c>
      <c r="AI8" s="106" t="s">
        <v>204</v>
      </c>
      <c r="AJ8" s="106" t="s">
        <v>182</v>
      </c>
      <c r="AK8" s="106" t="s">
        <v>182</v>
      </c>
      <c r="AL8" s="106" t="s">
        <v>96</v>
      </c>
      <c r="AM8" s="106" t="s">
        <v>205</v>
      </c>
      <c r="AN8" s="106" t="s">
        <v>97</v>
      </c>
      <c r="AO8" s="106" t="s">
        <v>211</v>
      </c>
      <c r="AP8" s="106" t="s">
        <v>102</v>
      </c>
      <c r="AQ8" s="106" t="s">
        <v>112</v>
      </c>
      <c r="AR8" s="106" t="s">
        <v>207</v>
      </c>
      <c r="AS8" s="106" t="s">
        <v>104</v>
      </c>
      <c r="AT8" s="106" t="s">
        <v>108</v>
      </c>
      <c r="AU8" s="106" t="s">
        <v>206</v>
      </c>
      <c r="AV8" s="106" t="s">
        <v>223</v>
      </c>
      <c r="AW8" s="106" t="s">
        <v>222</v>
      </c>
      <c r="AX8" s="106" t="s">
        <v>89</v>
      </c>
      <c r="AY8" s="106" t="s">
        <v>122</v>
      </c>
      <c r="AZ8" s="106" t="s">
        <v>224</v>
      </c>
      <c r="BA8" s="97"/>
      <c r="BB8" s="97"/>
    </row>
    <row r="9" spans="1:54" s="41" customFormat="1" ht="147.75" customHeight="1" x14ac:dyDescent="0.3">
      <c r="A9" s="96">
        <v>5</v>
      </c>
      <c r="B9" s="110">
        <v>7792</v>
      </c>
      <c r="C9" s="110" t="s">
        <v>81</v>
      </c>
      <c r="D9" s="111" t="s">
        <v>82</v>
      </c>
      <c r="E9" s="110" t="s">
        <v>237</v>
      </c>
      <c r="F9" s="110" t="s">
        <v>229</v>
      </c>
      <c r="G9" s="110" t="s">
        <v>281</v>
      </c>
      <c r="H9" s="109" t="s">
        <v>477</v>
      </c>
      <c r="I9" s="110" t="s">
        <v>497</v>
      </c>
      <c r="J9" s="73" t="s">
        <v>495</v>
      </c>
      <c r="K9" s="73" t="s">
        <v>229</v>
      </c>
      <c r="L9" s="73" t="s">
        <v>240</v>
      </c>
      <c r="M9" s="69" t="s">
        <v>284</v>
      </c>
      <c r="N9" s="110">
        <v>24</v>
      </c>
      <c r="O9" s="110" t="s">
        <v>238</v>
      </c>
      <c r="P9" s="117">
        <v>12</v>
      </c>
      <c r="Q9" s="117">
        <v>12</v>
      </c>
      <c r="R9" s="117" t="s">
        <v>239</v>
      </c>
      <c r="S9" s="117" t="s">
        <v>233</v>
      </c>
      <c r="T9" s="110" t="s">
        <v>125</v>
      </c>
      <c r="U9" s="110" t="s">
        <v>246</v>
      </c>
      <c r="V9" s="110" t="s">
        <v>247</v>
      </c>
      <c r="W9" s="110" t="s">
        <v>319</v>
      </c>
      <c r="X9" s="110" t="s">
        <v>233</v>
      </c>
      <c r="Y9" s="110" t="s">
        <v>248</v>
      </c>
      <c r="Z9" s="110" t="s">
        <v>320</v>
      </c>
      <c r="AA9" s="112" t="s">
        <v>233</v>
      </c>
      <c r="AB9" s="112" t="s">
        <v>233</v>
      </c>
      <c r="AC9" s="112" t="s">
        <v>233</v>
      </c>
      <c r="AD9" s="112" t="s">
        <v>233</v>
      </c>
      <c r="AE9" s="112" t="s">
        <v>252</v>
      </c>
      <c r="AF9" s="110" t="s">
        <v>475</v>
      </c>
      <c r="AG9" s="110" t="s">
        <v>249</v>
      </c>
      <c r="AH9" s="110" t="s">
        <v>97</v>
      </c>
      <c r="AI9" s="110" t="s">
        <v>97</v>
      </c>
      <c r="AJ9" s="112" t="s">
        <v>251</v>
      </c>
      <c r="AK9" s="110" t="s">
        <v>97</v>
      </c>
      <c r="AL9" s="110" t="s">
        <v>97</v>
      </c>
      <c r="AM9" s="110" t="s">
        <v>97</v>
      </c>
      <c r="AN9" s="110" t="s">
        <v>97</v>
      </c>
      <c r="AO9" s="110" t="s">
        <v>245</v>
      </c>
      <c r="AP9" s="110" t="s">
        <v>110</v>
      </c>
      <c r="AQ9" s="110" t="s">
        <v>241</v>
      </c>
      <c r="AR9" s="110" t="s">
        <v>250</v>
      </c>
      <c r="AS9" s="110" t="s">
        <v>109</v>
      </c>
      <c r="AT9" s="110" t="s">
        <v>242</v>
      </c>
      <c r="AU9" s="110" t="s">
        <v>97</v>
      </c>
      <c r="AV9" s="110" t="s">
        <v>244</v>
      </c>
      <c r="AW9" s="110" t="s">
        <v>243</v>
      </c>
      <c r="AX9" s="110" t="s">
        <v>476</v>
      </c>
      <c r="AY9" s="110" t="s">
        <v>122</v>
      </c>
      <c r="AZ9" s="112" t="s">
        <v>285</v>
      </c>
    </row>
    <row r="10" spans="1:54" s="62" customFormat="1" ht="204" customHeight="1" x14ac:dyDescent="0.3">
      <c r="A10" s="88">
        <v>6</v>
      </c>
      <c r="B10" s="109">
        <v>7031</v>
      </c>
      <c r="C10" s="109" t="s">
        <v>282</v>
      </c>
      <c r="D10" s="109" t="s">
        <v>82</v>
      </c>
      <c r="E10" s="109" t="s">
        <v>227</v>
      </c>
      <c r="F10" s="109" t="s">
        <v>228</v>
      </c>
      <c r="G10" s="109" t="s">
        <v>231</v>
      </c>
      <c r="H10" s="109" t="s">
        <v>477</v>
      </c>
      <c r="I10" s="109" t="s">
        <v>467</v>
      </c>
      <c r="J10" s="99" t="s">
        <v>225</v>
      </c>
      <c r="K10" s="99" t="s">
        <v>232</v>
      </c>
      <c r="L10" s="99" t="s">
        <v>97</v>
      </c>
      <c r="M10" s="99" t="s">
        <v>289</v>
      </c>
      <c r="N10" s="109">
        <v>125</v>
      </c>
      <c r="O10" s="109" t="s">
        <v>286</v>
      </c>
      <c r="P10" s="115" t="s">
        <v>332</v>
      </c>
      <c r="Q10" s="115" t="s">
        <v>288</v>
      </c>
      <c r="R10" s="115" t="s">
        <v>333</v>
      </c>
      <c r="S10" s="115" t="s">
        <v>233</v>
      </c>
      <c r="T10" s="109" t="s">
        <v>233</v>
      </c>
      <c r="U10" s="109" t="s">
        <v>234</v>
      </c>
      <c r="V10" s="109" t="s">
        <v>235</v>
      </c>
      <c r="W10" s="109" t="s">
        <v>236</v>
      </c>
      <c r="X10" s="109" t="s">
        <v>287</v>
      </c>
      <c r="Y10" s="109" t="s">
        <v>233</v>
      </c>
      <c r="Z10" s="109" t="s">
        <v>233</v>
      </c>
      <c r="AA10" s="118" t="s">
        <v>233</v>
      </c>
      <c r="AB10" s="109" t="s">
        <v>233</v>
      </c>
      <c r="AC10" s="109" t="s">
        <v>233</v>
      </c>
      <c r="AD10" s="109" t="s">
        <v>233</v>
      </c>
      <c r="AE10" s="109" t="s">
        <v>233</v>
      </c>
      <c r="AF10" s="109" t="s">
        <v>93</v>
      </c>
      <c r="AG10" s="109"/>
      <c r="AH10" s="109"/>
      <c r="AI10" s="109" t="s">
        <v>97</v>
      </c>
      <c r="AJ10" s="109" t="s">
        <v>230</v>
      </c>
      <c r="AK10" s="109" t="s">
        <v>97</v>
      </c>
      <c r="AL10" s="109" t="s">
        <v>97</v>
      </c>
      <c r="AM10" s="109" t="s">
        <v>97</v>
      </c>
      <c r="AN10" s="109" t="s">
        <v>97</v>
      </c>
      <c r="AO10" s="109" t="s">
        <v>97</v>
      </c>
      <c r="AP10" s="109" t="s">
        <v>97</v>
      </c>
      <c r="AQ10" s="109" t="s">
        <v>97</v>
      </c>
      <c r="AR10" s="109" t="s">
        <v>97</v>
      </c>
      <c r="AS10" s="109" t="s">
        <v>97</v>
      </c>
      <c r="AT10" s="109" t="s">
        <v>97</v>
      </c>
      <c r="AU10" s="109" t="s">
        <v>97</v>
      </c>
      <c r="AV10" s="109" t="s">
        <v>97</v>
      </c>
      <c r="AW10" s="109" t="s">
        <v>97</v>
      </c>
      <c r="AX10" s="109" t="s">
        <v>94</v>
      </c>
      <c r="AY10" s="109" t="s">
        <v>122</v>
      </c>
      <c r="AZ10" s="109" t="s">
        <v>226</v>
      </c>
      <c r="BA10" s="98"/>
      <c r="BB10" s="98"/>
    </row>
    <row r="11" spans="1:54" x14ac:dyDescent="0.3">
      <c r="T11" s="42"/>
      <c r="U11" s="67"/>
      <c r="W11" s="67"/>
    </row>
    <row r="12" spans="1:54" x14ac:dyDescent="0.3">
      <c r="T12" s="42"/>
      <c r="U12" s="67"/>
      <c r="W12" s="67"/>
    </row>
    <row r="13" spans="1:54" x14ac:dyDescent="0.3">
      <c r="T13" s="42"/>
      <c r="W13" s="67"/>
    </row>
    <row r="14" spans="1:54" x14ac:dyDescent="0.3">
      <c r="T14" s="42"/>
      <c r="W14" s="67"/>
    </row>
  </sheetData>
  <sheetProtection algorithmName="SHA-512" hashValue="o0gxvJmaYiYwj/yh5LT2XpzrCb86mig7LDfBhEeyhbI6Mhf95/5mtbuYSYnU64ZGjLS3Y1gEnwH2zoAqu+smSQ==" saltValue="R4U990mElObB8e3gK0Zu5A==" spinCount="100000" sheet="1" objects="1" scenarios="1"/>
  <autoFilter ref="B4:BA9"/>
  <sortState ref="B5:BG63">
    <sortCondition ref="H5:H63"/>
  </sortState>
  <mergeCells count="6">
    <mergeCell ref="H3:L3"/>
    <mergeCell ref="N3:T3"/>
    <mergeCell ref="U3:AE3"/>
    <mergeCell ref="AL3:AW3"/>
    <mergeCell ref="AJ3:AK3"/>
    <mergeCell ref="AG3:AI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Normal="100" workbookViewId="0">
      <selection activeCell="L2" sqref="A2:L3"/>
    </sheetView>
  </sheetViews>
  <sheetFormatPr defaultRowHeight="16.5" x14ac:dyDescent="0.3"/>
  <cols>
    <col min="2" max="2" width="12.5" bestFit="1" customWidth="1"/>
    <col min="3" max="3" width="12.5" style="66" customWidth="1"/>
    <col min="4" max="4" width="17.625" style="66" customWidth="1"/>
    <col min="5" max="5" width="17.625" style="82" customWidth="1"/>
    <col min="6" max="6" width="42" customWidth="1"/>
    <col min="7" max="7" width="7.125" style="90" customWidth="1"/>
    <col min="8" max="8" width="9.375" customWidth="1"/>
    <col min="9" max="13" width="12.625" customWidth="1"/>
    <col min="41" max="41" width="12.75" customWidth="1"/>
  </cols>
  <sheetData>
    <row r="1" spans="1:44" x14ac:dyDescent="0.3">
      <c r="A1" s="92" t="s">
        <v>379</v>
      </c>
    </row>
    <row r="2" spans="1:44" x14ac:dyDescent="0.3">
      <c r="A2" s="137" t="s">
        <v>352</v>
      </c>
      <c r="B2" s="137" t="s">
        <v>353</v>
      </c>
      <c r="C2" s="137" t="s">
        <v>55</v>
      </c>
      <c r="D2" s="137" t="s">
        <v>57</v>
      </c>
      <c r="E2" s="137" t="s">
        <v>401</v>
      </c>
      <c r="F2" s="137" t="s">
        <v>354</v>
      </c>
      <c r="G2" s="138" t="s">
        <v>402</v>
      </c>
      <c r="H2" s="137" t="s">
        <v>399</v>
      </c>
      <c r="I2" s="137"/>
      <c r="J2" s="137" t="s">
        <v>400</v>
      </c>
      <c r="K2" s="137"/>
      <c r="L2" s="139" t="s">
        <v>340</v>
      </c>
    </row>
    <row r="3" spans="1:44" x14ac:dyDescent="0.3">
      <c r="A3" s="137"/>
      <c r="B3" s="137"/>
      <c r="C3" s="137"/>
      <c r="D3" s="137"/>
      <c r="E3" s="137"/>
      <c r="F3" s="137"/>
      <c r="G3" s="138"/>
      <c r="H3" s="80" t="s">
        <v>397</v>
      </c>
      <c r="I3" s="80" t="s">
        <v>398</v>
      </c>
      <c r="J3" s="80" t="s">
        <v>397</v>
      </c>
      <c r="K3" s="80" t="s">
        <v>398</v>
      </c>
      <c r="L3" s="140"/>
      <c r="N3" s="63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83"/>
      <c r="AH3" s="83"/>
      <c r="AI3" s="134" t="s">
        <v>26</v>
      </c>
      <c r="AJ3" s="135"/>
      <c r="AK3" s="136"/>
      <c r="AL3" s="134" t="s">
        <v>41</v>
      </c>
      <c r="AM3" s="135"/>
      <c r="AN3" s="135"/>
      <c r="AO3" s="85" t="s">
        <v>62</v>
      </c>
      <c r="AP3" s="85"/>
      <c r="AQ3" s="84"/>
      <c r="AR3" s="81"/>
    </row>
    <row r="4" spans="1:44" x14ac:dyDescent="0.3">
      <c r="A4" s="77">
        <v>407</v>
      </c>
      <c r="B4" s="77" t="s">
        <v>328</v>
      </c>
      <c r="C4" s="16" t="s">
        <v>276</v>
      </c>
      <c r="D4" s="16" t="s">
        <v>308</v>
      </c>
      <c r="E4" s="77" t="s">
        <v>122</v>
      </c>
      <c r="F4" s="16" t="s">
        <v>341</v>
      </c>
      <c r="G4" s="77"/>
      <c r="H4" s="77">
        <v>60</v>
      </c>
      <c r="I4" s="77" t="s">
        <v>403</v>
      </c>
      <c r="J4" s="77">
        <v>60</v>
      </c>
      <c r="K4" s="77" t="s">
        <v>403</v>
      </c>
      <c r="L4" s="77" t="s">
        <v>122</v>
      </c>
      <c r="M4" s="63"/>
      <c r="T4" s="86" t="s">
        <v>46</v>
      </c>
      <c r="U4" s="86" t="s">
        <v>118</v>
      </c>
      <c r="V4" s="86" t="s">
        <v>54</v>
      </c>
      <c r="W4" s="86" t="s">
        <v>56</v>
      </c>
      <c r="X4" s="86" t="s">
        <v>5</v>
      </c>
      <c r="Y4" s="86" t="s">
        <v>57</v>
      </c>
      <c r="Z4" s="86" t="s">
        <v>26</v>
      </c>
      <c r="AA4" s="86" t="s">
        <v>77</v>
      </c>
      <c r="AB4" s="86" t="s">
        <v>78</v>
      </c>
      <c r="AC4" s="86" t="s">
        <v>41</v>
      </c>
      <c r="AD4" s="87" t="s">
        <v>47</v>
      </c>
      <c r="AE4" s="87" t="s">
        <v>49</v>
      </c>
      <c r="AF4" s="87" t="s">
        <v>48</v>
      </c>
      <c r="AG4" s="88" t="s">
        <v>50</v>
      </c>
      <c r="AH4" s="88" t="s">
        <v>51</v>
      </c>
      <c r="AI4" s="87" t="s">
        <v>58</v>
      </c>
      <c r="AJ4" s="87" t="s">
        <v>59</v>
      </c>
      <c r="AK4" s="87" t="s">
        <v>132</v>
      </c>
      <c r="AL4" s="87" t="s">
        <v>58</v>
      </c>
      <c r="AM4" s="87" t="s">
        <v>59</v>
      </c>
      <c r="AN4" s="87" t="s">
        <v>132</v>
      </c>
      <c r="AO4" s="87" t="s">
        <v>61</v>
      </c>
      <c r="AP4" s="87" t="s">
        <v>60</v>
      </c>
      <c r="AQ4" s="87" t="s">
        <v>52</v>
      </c>
      <c r="AR4" s="87" t="s">
        <v>53</v>
      </c>
    </row>
    <row r="5" spans="1:44" x14ac:dyDescent="0.3">
      <c r="A5" s="77">
        <v>407</v>
      </c>
      <c r="B5" s="77" t="s">
        <v>328</v>
      </c>
      <c r="C5" s="16" t="s">
        <v>276</v>
      </c>
      <c r="D5" s="16" t="s">
        <v>308</v>
      </c>
      <c r="E5" s="77" t="s">
        <v>404</v>
      </c>
      <c r="F5" s="16" t="s">
        <v>405</v>
      </c>
      <c r="G5" s="77" t="s">
        <v>406</v>
      </c>
      <c r="H5" s="77">
        <v>60</v>
      </c>
      <c r="I5" s="77" t="s">
        <v>407</v>
      </c>
      <c r="J5" s="77">
        <v>60</v>
      </c>
      <c r="K5" s="77" t="s">
        <v>122</v>
      </c>
      <c r="L5" s="77" t="s">
        <v>122</v>
      </c>
      <c r="M5" s="63"/>
      <c r="T5" s="86"/>
      <c r="U5" s="86"/>
      <c r="V5" s="86"/>
      <c r="W5" s="86"/>
      <c r="X5" s="86"/>
      <c r="Y5" s="86"/>
      <c r="Z5" s="86"/>
      <c r="AA5" s="86"/>
      <c r="AB5" s="86"/>
      <c r="AC5" s="86"/>
      <c r="AD5" s="87"/>
      <c r="AE5" s="87"/>
      <c r="AF5" s="87"/>
      <c r="AG5" s="88"/>
      <c r="AH5" s="88"/>
      <c r="AI5" s="87"/>
      <c r="AJ5" s="87"/>
      <c r="AK5" s="87"/>
      <c r="AL5" s="87"/>
      <c r="AM5" s="87"/>
      <c r="AN5" s="87"/>
      <c r="AO5" s="87"/>
      <c r="AP5" s="87"/>
      <c r="AQ5" s="87"/>
      <c r="AR5" s="87"/>
    </row>
    <row r="6" spans="1:44" x14ac:dyDescent="0.3">
      <c r="A6" s="77">
        <v>407</v>
      </c>
      <c r="B6" s="77" t="s">
        <v>328</v>
      </c>
      <c r="C6" s="16" t="s">
        <v>276</v>
      </c>
      <c r="D6" s="16" t="s">
        <v>308</v>
      </c>
      <c r="E6" s="77" t="s">
        <v>404</v>
      </c>
      <c r="F6" s="16" t="s">
        <v>405</v>
      </c>
      <c r="G6" s="77" t="s">
        <v>408</v>
      </c>
      <c r="H6" s="77">
        <v>60</v>
      </c>
      <c r="I6" s="77" t="s">
        <v>403</v>
      </c>
      <c r="J6" s="77">
        <v>60</v>
      </c>
      <c r="K6" s="77" t="s">
        <v>122</v>
      </c>
      <c r="L6" s="77" t="s">
        <v>122</v>
      </c>
      <c r="M6" s="63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8"/>
      <c r="AH6" s="88"/>
      <c r="AI6" s="87"/>
      <c r="AJ6" s="87"/>
      <c r="AK6" s="87"/>
      <c r="AL6" s="87"/>
      <c r="AM6" s="87"/>
      <c r="AN6" s="87"/>
      <c r="AO6" s="87"/>
      <c r="AP6" s="87"/>
      <c r="AQ6" s="87"/>
      <c r="AR6" s="87"/>
    </row>
    <row r="7" spans="1:44" x14ac:dyDescent="0.3">
      <c r="A7" s="77">
        <v>407</v>
      </c>
      <c r="B7" s="77" t="s">
        <v>328</v>
      </c>
      <c r="C7" s="16" t="s">
        <v>276</v>
      </c>
      <c r="D7" s="16" t="s">
        <v>308</v>
      </c>
      <c r="E7" s="77" t="s">
        <v>409</v>
      </c>
      <c r="F7" s="16" t="s">
        <v>410</v>
      </c>
      <c r="G7" s="77" t="s">
        <v>406</v>
      </c>
      <c r="H7" s="77">
        <v>60</v>
      </c>
      <c r="I7" s="77" t="s">
        <v>411</v>
      </c>
      <c r="J7" s="77">
        <v>60</v>
      </c>
      <c r="K7" s="77" t="s">
        <v>412</v>
      </c>
      <c r="L7" s="77" t="s">
        <v>212</v>
      </c>
      <c r="M7" s="63"/>
      <c r="T7" s="3">
        <v>407</v>
      </c>
      <c r="U7" s="3" t="s">
        <v>382</v>
      </c>
      <c r="V7" s="3" t="s">
        <v>83</v>
      </c>
      <c r="W7" s="3" t="s">
        <v>85</v>
      </c>
      <c r="X7" s="3" t="s">
        <v>86</v>
      </c>
      <c r="Y7" s="3" t="s">
        <v>383</v>
      </c>
      <c r="Z7" s="3" t="s">
        <v>90</v>
      </c>
      <c r="AA7" s="3" t="s">
        <v>97</v>
      </c>
      <c r="AB7" s="3" t="s">
        <v>384</v>
      </c>
      <c r="AC7" s="3" t="s">
        <v>91</v>
      </c>
      <c r="AD7" s="3" t="s">
        <v>375</v>
      </c>
      <c r="AE7" s="3" t="s">
        <v>361</v>
      </c>
      <c r="AF7" s="3"/>
      <c r="AG7" s="3"/>
      <c r="AH7" s="10" t="s">
        <v>376</v>
      </c>
      <c r="AI7" s="12">
        <v>60</v>
      </c>
      <c r="AJ7" s="44">
        <v>2</v>
      </c>
      <c r="AK7" s="71">
        <v>3.3333333333333333E-2</v>
      </c>
      <c r="AL7" s="12" t="s">
        <v>122</v>
      </c>
      <c r="AM7" s="44"/>
      <c r="AN7" s="71" t="e">
        <v>#VALUE!</v>
      </c>
      <c r="AO7" s="12"/>
      <c r="AP7" s="12"/>
      <c r="AQ7" s="12"/>
      <c r="AR7" s="3"/>
    </row>
    <row r="8" spans="1:44" x14ac:dyDescent="0.3">
      <c r="A8" s="77">
        <v>407</v>
      </c>
      <c r="B8" s="77" t="s">
        <v>328</v>
      </c>
      <c r="C8" s="16" t="s">
        <v>276</v>
      </c>
      <c r="D8" s="16" t="s">
        <v>308</v>
      </c>
      <c r="E8" s="77" t="s">
        <v>409</v>
      </c>
      <c r="F8" s="16" t="s">
        <v>410</v>
      </c>
      <c r="G8" s="77" t="s">
        <v>408</v>
      </c>
      <c r="H8" s="77">
        <v>60</v>
      </c>
      <c r="I8" s="77" t="s">
        <v>413</v>
      </c>
      <c r="J8" s="77">
        <v>60</v>
      </c>
      <c r="K8" s="77" t="s">
        <v>407</v>
      </c>
      <c r="L8" s="77" t="s">
        <v>212</v>
      </c>
      <c r="M8" s="63"/>
      <c r="T8" s="3">
        <v>407</v>
      </c>
      <c r="U8" s="3" t="s">
        <v>382</v>
      </c>
      <c r="V8" s="3" t="s">
        <v>83</v>
      </c>
      <c r="W8" s="3" t="s">
        <v>85</v>
      </c>
      <c r="X8" s="3" t="s">
        <v>86</v>
      </c>
      <c r="Y8" s="3" t="s">
        <v>383</v>
      </c>
      <c r="Z8" s="3" t="s">
        <v>90</v>
      </c>
      <c r="AA8" s="3" t="s">
        <v>97</v>
      </c>
      <c r="AB8" s="3" t="s">
        <v>384</v>
      </c>
      <c r="AC8" s="3" t="s">
        <v>91</v>
      </c>
      <c r="AD8" s="3" t="s">
        <v>375</v>
      </c>
      <c r="AE8" s="3" t="s">
        <v>270</v>
      </c>
      <c r="AF8" s="3"/>
      <c r="AG8" s="3"/>
      <c r="AH8" s="10" t="s">
        <v>376</v>
      </c>
      <c r="AI8" s="12">
        <v>60</v>
      </c>
      <c r="AJ8" s="44">
        <v>30</v>
      </c>
      <c r="AK8" s="71">
        <v>0.5</v>
      </c>
      <c r="AL8" s="3">
        <v>60</v>
      </c>
      <c r="AM8" s="44">
        <v>39</v>
      </c>
      <c r="AN8" s="71">
        <v>0.65</v>
      </c>
      <c r="AO8" s="12"/>
      <c r="AP8" s="12"/>
      <c r="AQ8" s="12"/>
      <c r="AR8" s="3"/>
    </row>
    <row r="9" spans="1:44" x14ac:dyDescent="0.3">
      <c r="A9" s="77">
        <v>407</v>
      </c>
      <c r="B9" s="77" t="s">
        <v>328</v>
      </c>
      <c r="C9" s="16" t="s">
        <v>276</v>
      </c>
      <c r="D9" s="16" t="s">
        <v>308</v>
      </c>
      <c r="E9" s="77" t="s">
        <v>409</v>
      </c>
      <c r="F9" s="16" t="s">
        <v>414</v>
      </c>
      <c r="G9" s="77" t="s">
        <v>406</v>
      </c>
      <c r="H9" s="77">
        <v>60</v>
      </c>
      <c r="I9" s="77" t="s">
        <v>415</v>
      </c>
      <c r="J9" s="77">
        <v>60</v>
      </c>
      <c r="K9" s="77" t="s">
        <v>416</v>
      </c>
      <c r="L9" s="77" t="s">
        <v>212</v>
      </c>
      <c r="M9" s="63"/>
      <c r="T9" s="3">
        <v>407</v>
      </c>
      <c r="U9" s="3" t="s">
        <v>382</v>
      </c>
      <c r="V9" s="3" t="s">
        <v>83</v>
      </c>
      <c r="W9" s="3" t="s">
        <v>85</v>
      </c>
      <c r="X9" s="3" t="s">
        <v>86</v>
      </c>
      <c r="Y9" s="3" t="s">
        <v>383</v>
      </c>
      <c r="Z9" s="3" t="s">
        <v>90</v>
      </c>
      <c r="AA9" s="3" t="s">
        <v>97</v>
      </c>
      <c r="AB9" s="3" t="s">
        <v>384</v>
      </c>
      <c r="AC9" s="3" t="s">
        <v>91</v>
      </c>
      <c r="AD9" s="3" t="s">
        <v>375</v>
      </c>
      <c r="AE9" s="3" t="s">
        <v>271</v>
      </c>
      <c r="AF9" s="3"/>
      <c r="AG9" s="3"/>
      <c r="AH9" s="10" t="s">
        <v>376</v>
      </c>
      <c r="AI9" s="12">
        <v>60</v>
      </c>
      <c r="AJ9" s="44">
        <v>13</v>
      </c>
      <c r="AK9" s="71">
        <v>0.21666666666666667</v>
      </c>
      <c r="AL9" s="3">
        <v>60</v>
      </c>
      <c r="AM9" s="44">
        <v>11</v>
      </c>
      <c r="AN9" s="71">
        <v>0.18333333333333332</v>
      </c>
      <c r="AO9" s="12"/>
      <c r="AP9" s="12"/>
      <c r="AQ9" s="12"/>
      <c r="AR9" s="3"/>
    </row>
    <row r="10" spans="1:44" x14ac:dyDescent="0.3">
      <c r="A10" s="77">
        <v>407</v>
      </c>
      <c r="B10" s="77" t="s">
        <v>328</v>
      </c>
      <c r="C10" s="16" t="s">
        <v>276</v>
      </c>
      <c r="D10" s="16" t="s">
        <v>308</v>
      </c>
      <c r="E10" s="77" t="s">
        <v>409</v>
      </c>
      <c r="F10" s="16" t="s">
        <v>414</v>
      </c>
      <c r="G10" s="77" t="s">
        <v>408</v>
      </c>
      <c r="H10" s="77">
        <v>60</v>
      </c>
      <c r="I10" s="77" t="s">
        <v>403</v>
      </c>
      <c r="J10" s="77">
        <v>60</v>
      </c>
      <c r="K10" s="77" t="s">
        <v>403</v>
      </c>
      <c r="L10" s="77" t="s">
        <v>212</v>
      </c>
      <c r="M10" s="63"/>
      <c r="T10" s="3">
        <v>407</v>
      </c>
      <c r="U10" s="3" t="s">
        <v>382</v>
      </c>
      <c r="V10" s="3" t="s">
        <v>83</v>
      </c>
      <c r="W10" s="3" t="s">
        <v>85</v>
      </c>
      <c r="X10" s="3" t="s">
        <v>86</v>
      </c>
      <c r="Y10" s="3" t="s">
        <v>383</v>
      </c>
      <c r="Z10" s="3" t="s">
        <v>90</v>
      </c>
      <c r="AA10" s="3" t="s">
        <v>97</v>
      </c>
      <c r="AB10" s="3" t="s">
        <v>384</v>
      </c>
      <c r="AC10" s="3" t="s">
        <v>91</v>
      </c>
      <c r="AD10" s="3" t="s">
        <v>375</v>
      </c>
      <c r="AE10" s="3" t="s">
        <v>272</v>
      </c>
      <c r="AF10" s="3"/>
      <c r="AG10" s="3"/>
      <c r="AH10" s="10" t="s">
        <v>376</v>
      </c>
      <c r="AI10" s="12">
        <v>60</v>
      </c>
      <c r="AJ10" s="44">
        <v>16</v>
      </c>
      <c r="AK10" s="71">
        <v>0.26666666666666666</v>
      </c>
      <c r="AL10" s="3">
        <v>60</v>
      </c>
      <c r="AM10" s="44">
        <v>17</v>
      </c>
      <c r="AN10" s="71">
        <v>0.28333333333333333</v>
      </c>
      <c r="AO10" s="12"/>
      <c r="AP10" s="12"/>
      <c r="AQ10" s="12"/>
      <c r="AR10" s="3"/>
    </row>
    <row r="11" spans="1:44" x14ac:dyDescent="0.3">
      <c r="A11" s="77">
        <v>407</v>
      </c>
      <c r="B11" s="77" t="s">
        <v>328</v>
      </c>
      <c r="C11" s="16" t="s">
        <v>276</v>
      </c>
      <c r="D11" s="16" t="s">
        <v>308</v>
      </c>
      <c r="E11" s="77" t="s">
        <v>409</v>
      </c>
      <c r="F11" s="16" t="s">
        <v>417</v>
      </c>
      <c r="G11" s="77" t="s">
        <v>406</v>
      </c>
      <c r="H11" s="77">
        <v>60</v>
      </c>
      <c r="I11" s="77" t="s">
        <v>418</v>
      </c>
      <c r="J11" s="77">
        <v>60</v>
      </c>
      <c r="K11" s="77" t="s">
        <v>407</v>
      </c>
      <c r="L11" s="77" t="s">
        <v>212</v>
      </c>
      <c r="M11" s="63"/>
      <c r="T11" s="3">
        <v>407</v>
      </c>
      <c r="U11" s="3" t="s">
        <v>382</v>
      </c>
      <c r="V11" s="3" t="s">
        <v>83</v>
      </c>
      <c r="W11" s="3" t="s">
        <v>85</v>
      </c>
      <c r="X11" s="3" t="s">
        <v>86</v>
      </c>
      <c r="Y11" s="3" t="s">
        <v>383</v>
      </c>
      <c r="Z11" s="3" t="s">
        <v>90</v>
      </c>
      <c r="AA11" s="3" t="s">
        <v>97</v>
      </c>
      <c r="AB11" s="3" t="s">
        <v>384</v>
      </c>
      <c r="AC11" s="3" t="s">
        <v>91</v>
      </c>
      <c r="AD11" s="3" t="s">
        <v>375</v>
      </c>
      <c r="AE11" s="10" t="s">
        <v>273</v>
      </c>
      <c r="AF11" s="3"/>
      <c r="AG11" s="3"/>
      <c r="AH11" s="10" t="s">
        <v>376</v>
      </c>
      <c r="AI11" s="12">
        <v>60</v>
      </c>
      <c r="AJ11" s="44">
        <v>8</v>
      </c>
      <c r="AK11" s="71">
        <v>0.13333333333333333</v>
      </c>
      <c r="AL11" s="3">
        <v>60</v>
      </c>
      <c r="AM11" s="44">
        <v>6</v>
      </c>
      <c r="AN11" s="71">
        <v>0.1</v>
      </c>
      <c r="AO11" s="12"/>
      <c r="AP11" s="12"/>
      <c r="AQ11" s="12"/>
      <c r="AR11" s="3"/>
    </row>
    <row r="12" spans="1:44" x14ac:dyDescent="0.3">
      <c r="A12" s="77">
        <v>407</v>
      </c>
      <c r="B12" s="77" t="s">
        <v>328</v>
      </c>
      <c r="C12" s="16" t="s">
        <v>276</v>
      </c>
      <c r="D12" s="16" t="s">
        <v>308</v>
      </c>
      <c r="E12" s="77" t="s">
        <v>409</v>
      </c>
      <c r="F12" s="16" t="s">
        <v>417</v>
      </c>
      <c r="G12" s="77" t="s">
        <v>408</v>
      </c>
      <c r="H12" s="77">
        <v>60</v>
      </c>
      <c r="I12" s="77" t="s">
        <v>403</v>
      </c>
      <c r="J12" s="77">
        <v>60</v>
      </c>
      <c r="K12" s="77" t="s">
        <v>403</v>
      </c>
      <c r="L12" s="77" t="s">
        <v>212</v>
      </c>
      <c r="M12" s="63"/>
      <c r="T12" s="3">
        <v>407</v>
      </c>
      <c r="U12" s="3" t="s">
        <v>382</v>
      </c>
      <c r="V12" s="3" t="s">
        <v>83</v>
      </c>
      <c r="W12" s="3" t="s">
        <v>85</v>
      </c>
      <c r="X12" s="3" t="s">
        <v>86</v>
      </c>
      <c r="Y12" s="3" t="s">
        <v>383</v>
      </c>
      <c r="Z12" s="3" t="s">
        <v>90</v>
      </c>
      <c r="AA12" s="3" t="s">
        <v>97</v>
      </c>
      <c r="AB12" s="3" t="s">
        <v>384</v>
      </c>
      <c r="AC12" s="3" t="s">
        <v>91</v>
      </c>
      <c r="AD12" s="3" t="s">
        <v>375</v>
      </c>
      <c r="AE12" s="10" t="s">
        <v>274</v>
      </c>
      <c r="AF12" s="3"/>
      <c r="AG12" s="3"/>
      <c r="AH12" s="10" t="s">
        <v>376</v>
      </c>
      <c r="AI12" s="12">
        <v>60</v>
      </c>
      <c r="AJ12" s="44">
        <v>3</v>
      </c>
      <c r="AK12" s="71">
        <v>0.05</v>
      </c>
      <c r="AL12" s="3">
        <v>60</v>
      </c>
      <c r="AM12" s="44">
        <v>2</v>
      </c>
      <c r="AN12" s="71">
        <v>3.3333333333333333E-2</v>
      </c>
      <c r="AO12" s="12"/>
      <c r="AP12" s="12"/>
      <c r="AQ12" s="12"/>
      <c r="AR12" s="3"/>
    </row>
    <row r="13" spans="1:44" x14ac:dyDescent="0.3">
      <c r="A13" s="77">
        <v>407</v>
      </c>
      <c r="B13" s="77" t="s">
        <v>328</v>
      </c>
      <c r="C13" s="16" t="s">
        <v>276</v>
      </c>
      <c r="D13" s="16" t="s">
        <v>308</v>
      </c>
      <c r="E13" s="77" t="s">
        <v>409</v>
      </c>
      <c r="F13" s="16" t="s">
        <v>419</v>
      </c>
      <c r="G13" s="77" t="s">
        <v>406</v>
      </c>
      <c r="H13" s="77">
        <v>60</v>
      </c>
      <c r="I13" s="77" t="s">
        <v>420</v>
      </c>
      <c r="J13" s="77">
        <v>60</v>
      </c>
      <c r="K13" s="77" t="s">
        <v>421</v>
      </c>
      <c r="L13" s="77" t="s">
        <v>212</v>
      </c>
      <c r="M13" s="63"/>
      <c r="T13" s="3">
        <v>407</v>
      </c>
      <c r="U13" s="3" t="s">
        <v>382</v>
      </c>
      <c r="V13" s="3" t="s">
        <v>83</v>
      </c>
      <c r="W13" s="3" t="s">
        <v>85</v>
      </c>
      <c r="X13" s="3" t="s">
        <v>86</v>
      </c>
      <c r="Y13" s="3" t="s">
        <v>383</v>
      </c>
      <c r="Z13" s="3" t="s">
        <v>90</v>
      </c>
      <c r="AA13" s="3" t="s">
        <v>97</v>
      </c>
      <c r="AB13" s="3" t="s">
        <v>384</v>
      </c>
      <c r="AC13" s="3" t="s">
        <v>91</v>
      </c>
      <c r="AD13" s="3" t="s">
        <v>375</v>
      </c>
      <c r="AE13" s="10" t="s">
        <v>374</v>
      </c>
      <c r="AF13" s="3"/>
      <c r="AG13" s="3"/>
      <c r="AH13" s="10" t="s">
        <v>376</v>
      </c>
      <c r="AI13" s="12">
        <v>60</v>
      </c>
      <c r="AJ13" s="44">
        <v>37</v>
      </c>
      <c r="AK13" s="71">
        <v>0.6166666666666667</v>
      </c>
      <c r="AL13" s="3">
        <v>60</v>
      </c>
      <c r="AM13" s="44">
        <v>33</v>
      </c>
      <c r="AN13" s="71">
        <v>0.55000000000000004</v>
      </c>
      <c r="AO13" s="12"/>
      <c r="AP13" s="12"/>
      <c r="AQ13" s="12"/>
      <c r="AR13" s="3"/>
    </row>
    <row r="14" spans="1:44" x14ac:dyDescent="0.3">
      <c r="A14" s="77">
        <v>407</v>
      </c>
      <c r="B14" s="77" t="s">
        <v>328</v>
      </c>
      <c r="C14" s="16" t="s">
        <v>276</v>
      </c>
      <c r="D14" s="16" t="s">
        <v>308</v>
      </c>
      <c r="E14" s="77" t="s">
        <v>409</v>
      </c>
      <c r="F14" s="16" t="s">
        <v>419</v>
      </c>
      <c r="G14" s="77" t="s">
        <v>408</v>
      </c>
      <c r="H14" s="77">
        <v>60</v>
      </c>
      <c r="I14" s="77" t="s">
        <v>407</v>
      </c>
      <c r="J14" s="77">
        <v>60</v>
      </c>
      <c r="K14" s="77" t="s">
        <v>422</v>
      </c>
      <c r="L14" s="77" t="s">
        <v>212</v>
      </c>
      <c r="M14" s="63"/>
      <c r="T14" s="3">
        <v>407</v>
      </c>
      <c r="U14" s="3" t="s">
        <v>382</v>
      </c>
      <c r="V14" s="3" t="s">
        <v>83</v>
      </c>
      <c r="W14" s="3" t="s">
        <v>85</v>
      </c>
      <c r="X14" s="3" t="s">
        <v>86</v>
      </c>
      <c r="Y14" s="3" t="s">
        <v>383</v>
      </c>
      <c r="Z14" s="3" t="s">
        <v>90</v>
      </c>
      <c r="AA14" s="3" t="s">
        <v>97</v>
      </c>
      <c r="AB14" s="3" t="s">
        <v>384</v>
      </c>
      <c r="AC14" s="3" t="s">
        <v>91</v>
      </c>
      <c r="AD14" s="3" t="s">
        <v>375</v>
      </c>
      <c r="AE14" s="10" t="s">
        <v>373</v>
      </c>
      <c r="AF14" s="3"/>
      <c r="AG14" s="3"/>
      <c r="AH14" s="10" t="s">
        <v>376</v>
      </c>
      <c r="AI14" s="12">
        <v>60</v>
      </c>
      <c r="AJ14" s="44">
        <v>30</v>
      </c>
      <c r="AK14" s="71">
        <v>0.5</v>
      </c>
      <c r="AL14" s="3">
        <v>60</v>
      </c>
      <c r="AM14" s="44">
        <v>32</v>
      </c>
      <c r="AN14" s="71">
        <v>0.53333333333333333</v>
      </c>
      <c r="AO14" s="12"/>
      <c r="AP14" s="12"/>
      <c r="AQ14" s="12"/>
      <c r="AR14" s="3"/>
    </row>
    <row r="15" spans="1:44" x14ac:dyDescent="0.3">
      <c r="A15" s="77">
        <v>407</v>
      </c>
      <c r="B15" s="77" t="s">
        <v>328</v>
      </c>
      <c r="C15" s="16" t="s">
        <v>276</v>
      </c>
      <c r="D15" s="16" t="s">
        <v>308</v>
      </c>
      <c r="E15" s="77" t="s">
        <v>409</v>
      </c>
      <c r="F15" s="16" t="s">
        <v>423</v>
      </c>
      <c r="G15" s="77" t="s">
        <v>406</v>
      </c>
      <c r="H15" s="77">
        <v>60</v>
      </c>
      <c r="I15" s="77" t="s">
        <v>424</v>
      </c>
      <c r="J15" s="77">
        <v>60</v>
      </c>
      <c r="K15" s="77" t="s">
        <v>425</v>
      </c>
      <c r="L15" s="77" t="s">
        <v>212</v>
      </c>
      <c r="M15" s="63"/>
      <c r="T15" s="3">
        <v>407</v>
      </c>
      <c r="U15" s="3" t="s">
        <v>382</v>
      </c>
      <c r="V15" s="3" t="s">
        <v>83</v>
      </c>
      <c r="W15" s="3" t="s">
        <v>85</v>
      </c>
      <c r="X15" s="3" t="s">
        <v>86</v>
      </c>
      <c r="Y15" s="3" t="s">
        <v>383</v>
      </c>
      <c r="Z15" s="3" t="s">
        <v>90</v>
      </c>
      <c r="AA15" s="3" t="s">
        <v>97</v>
      </c>
      <c r="AB15" s="3" t="s">
        <v>384</v>
      </c>
      <c r="AC15" s="3" t="s">
        <v>91</v>
      </c>
      <c r="AD15" s="3" t="s">
        <v>375</v>
      </c>
      <c r="AE15" s="10" t="s">
        <v>372</v>
      </c>
      <c r="AF15" s="3"/>
      <c r="AG15" s="3"/>
      <c r="AH15" s="10" t="s">
        <v>376</v>
      </c>
      <c r="AI15" s="12">
        <v>60</v>
      </c>
      <c r="AJ15" s="44">
        <v>27</v>
      </c>
      <c r="AK15" s="71">
        <v>0.45</v>
      </c>
      <c r="AL15" s="3">
        <v>60</v>
      </c>
      <c r="AM15" s="44">
        <v>29</v>
      </c>
      <c r="AN15" s="71">
        <v>0.48333333333333334</v>
      </c>
      <c r="AO15" s="12"/>
      <c r="AP15" s="12"/>
      <c r="AQ15" s="12"/>
      <c r="AR15" s="3"/>
    </row>
    <row r="16" spans="1:44" x14ac:dyDescent="0.3">
      <c r="A16" s="77">
        <v>407</v>
      </c>
      <c r="B16" s="77" t="s">
        <v>328</v>
      </c>
      <c r="C16" s="16" t="s">
        <v>276</v>
      </c>
      <c r="D16" s="16" t="s">
        <v>308</v>
      </c>
      <c r="E16" s="77" t="s">
        <v>409</v>
      </c>
      <c r="F16" s="16" t="s">
        <v>423</v>
      </c>
      <c r="G16" s="77" t="s">
        <v>408</v>
      </c>
      <c r="H16" s="77">
        <v>60</v>
      </c>
      <c r="I16" s="77" t="s">
        <v>403</v>
      </c>
      <c r="J16" s="77">
        <v>60</v>
      </c>
      <c r="K16" s="77" t="s">
        <v>403</v>
      </c>
      <c r="L16" s="77" t="s">
        <v>212</v>
      </c>
      <c r="M16" s="63"/>
      <c r="T16" s="3">
        <v>407</v>
      </c>
      <c r="U16" s="3" t="s">
        <v>382</v>
      </c>
      <c r="V16" s="3" t="s">
        <v>83</v>
      </c>
      <c r="W16" s="3" t="s">
        <v>85</v>
      </c>
      <c r="X16" s="3" t="s">
        <v>86</v>
      </c>
      <c r="Y16" s="3" t="s">
        <v>383</v>
      </c>
      <c r="Z16" s="3" t="s">
        <v>90</v>
      </c>
      <c r="AA16" s="3" t="s">
        <v>97</v>
      </c>
      <c r="AB16" s="3" t="s">
        <v>384</v>
      </c>
      <c r="AC16" s="3" t="s">
        <v>91</v>
      </c>
      <c r="AD16" s="3" t="s">
        <v>375</v>
      </c>
      <c r="AE16" s="10" t="s">
        <v>371</v>
      </c>
      <c r="AF16" s="3"/>
      <c r="AG16" s="3"/>
      <c r="AH16" s="10" t="s">
        <v>376</v>
      </c>
      <c r="AI16" s="12">
        <v>60</v>
      </c>
      <c r="AJ16" s="44">
        <v>24</v>
      </c>
      <c r="AK16" s="71">
        <v>0.4</v>
      </c>
      <c r="AL16" s="3">
        <v>60</v>
      </c>
      <c r="AM16" s="44">
        <v>24</v>
      </c>
      <c r="AN16" s="71">
        <v>0.4</v>
      </c>
      <c r="AO16" s="12"/>
      <c r="AP16" s="12"/>
      <c r="AQ16" s="12"/>
      <c r="AR16" s="3"/>
    </row>
    <row r="17" spans="1:44" x14ac:dyDescent="0.3">
      <c r="A17" s="77">
        <v>407</v>
      </c>
      <c r="B17" s="77" t="s">
        <v>328</v>
      </c>
      <c r="C17" s="16" t="s">
        <v>276</v>
      </c>
      <c r="D17" s="16" t="s">
        <v>308</v>
      </c>
      <c r="E17" s="77" t="s">
        <v>426</v>
      </c>
      <c r="F17" s="16" t="s">
        <v>427</v>
      </c>
      <c r="G17" s="77" t="s">
        <v>406</v>
      </c>
      <c r="H17" s="77">
        <v>60</v>
      </c>
      <c r="I17" s="77" t="s">
        <v>428</v>
      </c>
      <c r="J17" s="77">
        <v>60</v>
      </c>
      <c r="K17" s="77" t="s">
        <v>429</v>
      </c>
      <c r="L17" s="77" t="s">
        <v>212</v>
      </c>
      <c r="M17" s="63"/>
      <c r="T17" s="3">
        <v>407</v>
      </c>
      <c r="U17" s="3" t="s">
        <v>382</v>
      </c>
      <c r="V17" s="3" t="s">
        <v>83</v>
      </c>
      <c r="W17" s="3" t="s">
        <v>85</v>
      </c>
      <c r="X17" s="3" t="s">
        <v>86</v>
      </c>
      <c r="Y17" s="3" t="s">
        <v>383</v>
      </c>
      <c r="Z17" s="3" t="s">
        <v>90</v>
      </c>
      <c r="AA17" s="3" t="s">
        <v>97</v>
      </c>
      <c r="AB17" s="3" t="s">
        <v>384</v>
      </c>
      <c r="AC17" s="3" t="s">
        <v>91</v>
      </c>
      <c r="AD17" s="3" t="s">
        <v>377</v>
      </c>
      <c r="AE17" s="10" t="s">
        <v>361</v>
      </c>
      <c r="AF17" s="3"/>
      <c r="AG17" s="3"/>
      <c r="AH17" s="10" t="s">
        <v>376</v>
      </c>
      <c r="AI17" s="12">
        <v>60</v>
      </c>
      <c r="AJ17" s="3">
        <v>2</v>
      </c>
      <c r="AK17" s="9">
        <v>3.3300000000000003E-2</v>
      </c>
      <c r="AL17" s="3">
        <v>60</v>
      </c>
      <c r="AM17" s="12" t="s">
        <v>122</v>
      </c>
      <c r="AN17" s="12" t="s">
        <v>122</v>
      </c>
      <c r="AO17" s="12" t="s">
        <v>122</v>
      </c>
      <c r="AP17" s="12" t="s">
        <v>122</v>
      </c>
      <c r="AQ17" s="12" t="s">
        <v>122</v>
      </c>
      <c r="AR17" s="12" t="s">
        <v>122</v>
      </c>
    </row>
    <row r="18" spans="1:44" x14ac:dyDescent="0.3">
      <c r="A18" s="77">
        <v>407</v>
      </c>
      <c r="B18" s="77" t="s">
        <v>328</v>
      </c>
      <c r="C18" s="16" t="s">
        <v>276</v>
      </c>
      <c r="D18" s="16" t="s">
        <v>308</v>
      </c>
      <c r="E18" s="77" t="s">
        <v>426</v>
      </c>
      <c r="F18" s="16" t="s">
        <v>427</v>
      </c>
      <c r="G18" s="77" t="s">
        <v>408</v>
      </c>
      <c r="H18" s="77">
        <v>60</v>
      </c>
      <c r="I18" s="77" t="s">
        <v>425</v>
      </c>
      <c r="J18" s="77">
        <v>60</v>
      </c>
      <c r="K18" s="77" t="s">
        <v>430</v>
      </c>
      <c r="L18" s="77" t="s">
        <v>212</v>
      </c>
      <c r="M18" s="63"/>
      <c r="T18" s="3">
        <v>407</v>
      </c>
      <c r="U18" s="3" t="s">
        <v>382</v>
      </c>
      <c r="V18" s="3" t="s">
        <v>83</v>
      </c>
      <c r="W18" s="3" t="s">
        <v>85</v>
      </c>
      <c r="X18" s="3" t="s">
        <v>86</v>
      </c>
      <c r="Y18" s="3" t="s">
        <v>383</v>
      </c>
      <c r="Z18" s="3" t="s">
        <v>90</v>
      </c>
      <c r="AA18" s="3" t="s">
        <v>97</v>
      </c>
      <c r="AB18" s="3" t="s">
        <v>384</v>
      </c>
      <c r="AC18" s="3" t="s">
        <v>91</v>
      </c>
      <c r="AD18" s="3" t="s">
        <v>378</v>
      </c>
      <c r="AE18" s="10" t="s">
        <v>361</v>
      </c>
      <c r="AF18" s="3"/>
      <c r="AG18" s="3"/>
      <c r="AH18" s="10" t="s">
        <v>376</v>
      </c>
      <c r="AI18" s="12">
        <v>60</v>
      </c>
      <c r="AJ18" s="3">
        <v>0</v>
      </c>
      <c r="AK18" s="9">
        <v>0</v>
      </c>
      <c r="AL18" s="3">
        <v>60</v>
      </c>
      <c r="AM18" s="12" t="s">
        <v>122</v>
      </c>
      <c r="AN18" s="12" t="s">
        <v>122</v>
      </c>
      <c r="AO18" s="12" t="s">
        <v>122</v>
      </c>
      <c r="AP18" s="12" t="s">
        <v>122</v>
      </c>
      <c r="AQ18" s="12" t="s">
        <v>122</v>
      </c>
      <c r="AR18" s="12" t="s">
        <v>122</v>
      </c>
    </row>
    <row r="19" spans="1:44" x14ac:dyDescent="0.3">
      <c r="A19" s="77">
        <v>407</v>
      </c>
      <c r="B19" s="77" t="s">
        <v>328</v>
      </c>
      <c r="C19" s="16" t="s">
        <v>276</v>
      </c>
      <c r="D19" s="16" t="s">
        <v>308</v>
      </c>
      <c r="E19" s="77" t="s">
        <v>426</v>
      </c>
      <c r="F19" s="16" t="s">
        <v>431</v>
      </c>
      <c r="G19" s="77" t="s">
        <v>406</v>
      </c>
      <c r="H19" s="77">
        <v>60</v>
      </c>
      <c r="I19" s="77" t="s">
        <v>432</v>
      </c>
      <c r="J19" s="77">
        <v>60</v>
      </c>
      <c r="K19" s="77" t="s">
        <v>433</v>
      </c>
      <c r="L19" s="77" t="s">
        <v>212</v>
      </c>
      <c r="M19" s="63"/>
      <c r="T19" s="3">
        <v>407</v>
      </c>
      <c r="U19" s="3" t="s">
        <v>382</v>
      </c>
      <c r="V19" s="3" t="s">
        <v>83</v>
      </c>
      <c r="W19" s="3" t="s">
        <v>85</v>
      </c>
      <c r="X19" s="3" t="s">
        <v>86</v>
      </c>
      <c r="Y19" s="3" t="s">
        <v>383</v>
      </c>
      <c r="Z19" s="3" t="s">
        <v>90</v>
      </c>
      <c r="AA19" s="3" t="s">
        <v>97</v>
      </c>
      <c r="AB19" s="3" t="s">
        <v>384</v>
      </c>
      <c r="AC19" s="3" t="s">
        <v>91</v>
      </c>
      <c r="AD19" s="3" t="s">
        <v>377</v>
      </c>
      <c r="AE19" s="10" t="s">
        <v>270</v>
      </c>
      <c r="AF19" s="3"/>
      <c r="AG19" s="3"/>
      <c r="AH19" s="10" t="s">
        <v>376</v>
      </c>
      <c r="AI19" s="12">
        <v>60</v>
      </c>
      <c r="AJ19" s="3">
        <v>25</v>
      </c>
      <c r="AK19" s="9">
        <v>0.41670000000000001</v>
      </c>
      <c r="AL19" s="3">
        <v>60</v>
      </c>
      <c r="AM19" s="3">
        <v>37</v>
      </c>
      <c r="AN19" s="9">
        <v>0.61670000000000003</v>
      </c>
      <c r="AO19" s="12" t="s">
        <v>122</v>
      </c>
      <c r="AP19" s="12" t="s">
        <v>122</v>
      </c>
      <c r="AQ19" s="12" t="s">
        <v>122</v>
      </c>
      <c r="AR19" s="12" t="s">
        <v>122</v>
      </c>
    </row>
    <row r="20" spans="1:44" x14ac:dyDescent="0.3">
      <c r="A20" s="77">
        <v>407</v>
      </c>
      <c r="B20" s="77" t="s">
        <v>328</v>
      </c>
      <c r="C20" s="16" t="s">
        <v>276</v>
      </c>
      <c r="D20" s="16" t="s">
        <v>308</v>
      </c>
      <c r="E20" s="77" t="s">
        <v>426</v>
      </c>
      <c r="F20" s="16" t="s">
        <v>431</v>
      </c>
      <c r="G20" s="77" t="s">
        <v>408</v>
      </c>
      <c r="H20" s="77">
        <v>60</v>
      </c>
      <c r="I20" s="77" t="s">
        <v>418</v>
      </c>
      <c r="J20" s="77">
        <v>60</v>
      </c>
      <c r="K20" s="77" t="s">
        <v>425</v>
      </c>
      <c r="L20" s="77" t="s">
        <v>212</v>
      </c>
      <c r="M20" s="6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10"/>
      <c r="AF20" s="3"/>
      <c r="AG20" s="3"/>
      <c r="AH20" s="10"/>
      <c r="AI20" s="12"/>
      <c r="AJ20" s="3"/>
      <c r="AK20" s="9"/>
      <c r="AL20" s="3"/>
      <c r="AM20" s="3"/>
      <c r="AN20" s="9"/>
      <c r="AO20" s="12"/>
      <c r="AP20" s="12"/>
      <c r="AQ20" s="12"/>
      <c r="AR20" s="12"/>
    </row>
    <row r="21" spans="1:44" x14ac:dyDescent="0.3">
      <c r="A21" s="77">
        <v>407</v>
      </c>
      <c r="B21" s="77" t="s">
        <v>328</v>
      </c>
      <c r="C21" s="16" t="s">
        <v>276</v>
      </c>
      <c r="D21" s="16" t="s">
        <v>308</v>
      </c>
      <c r="E21" s="77" t="s">
        <v>426</v>
      </c>
      <c r="F21" s="16" t="s">
        <v>434</v>
      </c>
      <c r="G21" s="77" t="s">
        <v>406</v>
      </c>
      <c r="H21" s="77">
        <v>60</v>
      </c>
      <c r="I21" s="77" t="s">
        <v>435</v>
      </c>
      <c r="J21" s="77">
        <v>60</v>
      </c>
      <c r="K21" s="77" t="s">
        <v>436</v>
      </c>
      <c r="L21" s="77" t="s">
        <v>212</v>
      </c>
      <c r="M21" s="6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10"/>
      <c r="AF21" s="3"/>
      <c r="AG21" s="3"/>
      <c r="AH21" s="10"/>
      <c r="AI21" s="12"/>
      <c r="AJ21" s="3"/>
      <c r="AK21" s="9"/>
      <c r="AL21" s="3"/>
      <c r="AM21" s="3"/>
      <c r="AN21" s="9"/>
      <c r="AO21" s="12"/>
      <c r="AP21" s="12"/>
      <c r="AQ21" s="12"/>
      <c r="AR21" s="12"/>
    </row>
    <row r="22" spans="1:44" x14ac:dyDescent="0.3">
      <c r="A22" s="77">
        <v>407</v>
      </c>
      <c r="B22" s="77" t="s">
        <v>328</v>
      </c>
      <c r="C22" s="16" t="s">
        <v>276</v>
      </c>
      <c r="D22" s="16" t="s">
        <v>308</v>
      </c>
      <c r="E22" s="77" t="s">
        <v>426</v>
      </c>
      <c r="F22" s="16" t="s">
        <v>434</v>
      </c>
      <c r="G22" s="77" t="s">
        <v>408</v>
      </c>
      <c r="H22" s="77">
        <v>60</v>
      </c>
      <c r="I22" s="77" t="s">
        <v>430</v>
      </c>
      <c r="J22" s="77">
        <v>60</v>
      </c>
      <c r="K22" s="77" t="s">
        <v>413</v>
      </c>
      <c r="L22" s="77" t="s">
        <v>212</v>
      </c>
      <c r="M22" s="6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0"/>
      <c r="AF22" s="3"/>
      <c r="AG22" s="3"/>
      <c r="AH22" s="10"/>
      <c r="AI22" s="12"/>
      <c r="AJ22" s="3"/>
      <c r="AK22" s="9"/>
      <c r="AL22" s="3"/>
      <c r="AM22" s="3"/>
      <c r="AN22" s="9"/>
      <c r="AO22" s="12"/>
      <c r="AP22" s="12"/>
      <c r="AQ22" s="12"/>
      <c r="AR22" s="12"/>
    </row>
    <row r="23" spans="1:44" x14ac:dyDescent="0.3">
      <c r="A23" s="77">
        <v>407</v>
      </c>
      <c r="B23" s="77" t="s">
        <v>328</v>
      </c>
      <c r="C23" s="16" t="s">
        <v>276</v>
      </c>
      <c r="D23" s="16" t="s">
        <v>308</v>
      </c>
      <c r="E23" s="77" t="s">
        <v>426</v>
      </c>
      <c r="F23" s="16" t="s">
        <v>437</v>
      </c>
      <c r="G23" s="77" t="s">
        <v>406</v>
      </c>
      <c r="H23" s="77">
        <v>60</v>
      </c>
      <c r="I23" s="77" t="s">
        <v>438</v>
      </c>
      <c r="J23" s="77">
        <v>60</v>
      </c>
      <c r="K23" s="77" t="s">
        <v>439</v>
      </c>
      <c r="L23" s="77" t="s">
        <v>212</v>
      </c>
      <c r="M23" s="6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10"/>
      <c r="AF23" s="3"/>
      <c r="AG23" s="3"/>
      <c r="AH23" s="10"/>
      <c r="AI23" s="12"/>
      <c r="AJ23" s="3"/>
      <c r="AK23" s="9"/>
      <c r="AL23" s="3"/>
      <c r="AM23" s="3"/>
      <c r="AN23" s="9"/>
      <c r="AO23" s="12"/>
      <c r="AP23" s="12"/>
      <c r="AQ23" s="12"/>
      <c r="AR23" s="12"/>
    </row>
    <row r="24" spans="1:44" x14ac:dyDescent="0.3">
      <c r="A24" s="77">
        <v>407</v>
      </c>
      <c r="B24" s="77" t="s">
        <v>328</v>
      </c>
      <c r="C24" s="16" t="s">
        <v>276</v>
      </c>
      <c r="D24" s="16" t="s">
        <v>308</v>
      </c>
      <c r="E24" s="77" t="s">
        <v>426</v>
      </c>
      <c r="F24" s="16" t="s">
        <v>437</v>
      </c>
      <c r="G24" s="77" t="s">
        <v>408</v>
      </c>
      <c r="H24" s="77">
        <v>60</v>
      </c>
      <c r="I24" s="77" t="s">
        <v>413</v>
      </c>
      <c r="J24" s="77">
        <v>60</v>
      </c>
      <c r="K24" s="77" t="s">
        <v>440</v>
      </c>
      <c r="L24" s="77" t="s">
        <v>212</v>
      </c>
      <c r="M24" s="6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0"/>
      <c r="AF24" s="3"/>
      <c r="AG24" s="3"/>
      <c r="AH24" s="10"/>
      <c r="AI24" s="12"/>
      <c r="AJ24" s="3"/>
      <c r="AK24" s="9"/>
      <c r="AL24" s="3"/>
      <c r="AM24" s="3"/>
      <c r="AN24" s="9"/>
      <c r="AO24" s="12"/>
      <c r="AP24" s="12"/>
      <c r="AQ24" s="12"/>
      <c r="AR24" s="12"/>
    </row>
    <row r="25" spans="1:44" x14ac:dyDescent="0.3">
      <c r="A25" s="77">
        <v>4535</v>
      </c>
      <c r="B25" s="77" t="s">
        <v>339</v>
      </c>
      <c r="C25" s="16" t="s">
        <v>276</v>
      </c>
      <c r="D25" s="16" t="s">
        <v>302</v>
      </c>
      <c r="E25" s="77" t="s">
        <v>122</v>
      </c>
      <c r="F25" s="16" t="s">
        <v>337</v>
      </c>
      <c r="G25" s="77" t="s">
        <v>122</v>
      </c>
      <c r="H25" s="77">
        <v>76</v>
      </c>
      <c r="I25" s="77" t="s">
        <v>443</v>
      </c>
      <c r="J25" s="77">
        <v>78</v>
      </c>
      <c r="K25" s="77" t="s">
        <v>444</v>
      </c>
      <c r="L25" s="77" t="s">
        <v>212</v>
      </c>
      <c r="M25" s="63"/>
      <c r="T25" s="3">
        <v>407</v>
      </c>
      <c r="U25" s="3" t="s">
        <v>382</v>
      </c>
      <c r="V25" s="3" t="s">
        <v>83</v>
      </c>
      <c r="W25" s="3" t="s">
        <v>85</v>
      </c>
      <c r="X25" s="3" t="s">
        <v>86</v>
      </c>
      <c r="Y25" s="3" t="s">
        <v>383</v>
      </c>
      <c r="Z25" s="3" t="s">
        <v>90</v>
      </c>
      <c r="AA25" s="3" t="s">
        <v>97</v>
      </c>
      <c r="AB25" s="3" t="s">
        <v>384</v>
      </c>
      <c r="AC25" s="3" t="s">
        <v>91</v>
      </c>
      <c r="AD25" s="3" t="s">
        <v>378</v>
      </c>
      <c r="AE25" s="10" t="s">
        <v>270</v>
      </c>
      <c r="AF25" s="3"/>
      <c r="AG25" s="3"/>
      <c r="AH25" s="10" t="s">
        <v>376</v>
      </c>
      <c r="AI25" s="12">
        <v>60</v>
      </c>
      <c r="AJ25" s="3">
        <v>5</v>
      </c>
      <c r="AK25" s="9">
        <v>8.3299999999999999E-2</v>
      </c>
      <c r="AL25" s="3">
        <v>60</v>
      </c>
      <c r="AM25" s="3">
        <v>2</v>
      </c>
      <c r="AN25" s="9">
        <v>3.3300000000000003E-2</v>
      </c>
      <c r="AO25" s="12" t="s">
        <v>122</v>
      </c>
      <c r="AP25" s="12" t="s">
        <v>122</v>
      </c>
      <c r="AQ25" s="12" t="s">
        <v>122</v>
      </c>
      <c r="AR25" s="12" t="s">
        <v>122</v>
      </c>
    </row>
    <row r="26" spans="1:44" x14ac:dyDescent="0.3">
      <c r="A26" s="77">
        <v>4535</v>
      </c>
      <c r="B26" s="77" t="s">
        <v>339</v>
      </c>
      <c r="C26" s="16" t="s">
        <v>276</v>
      </c>
      <c r="D26" s="16" t="s">
        <v>302</v>
      </c>
      <c r="E26" s="77" t="s">
        <v>122</v>
      </c>
      <c r="F26" s="16" t="s">
        <v>338</v>
      </c>
      <c r="G26" s="77" t="s">
        <v>122</v>
      </c>
      <c r="H26" s="77">
        <v>76</v>
      </c>
      <c r="I26" s="77" t="s">
        <v>403</v>
      </c>
      <c r="J26" s="77">
        <v>78</v>
      </c>
      <c r="K26" s="77" t="s">
        <v>403</v>
      </c>
      <c r="L26" s="77" t="s">
        <v>122</v>
      </c>
      <c r="M26" s="63"/>
      <c r="T26" s="3">
        <v>407</v>
      </c>
      <c r="U26" s="3" t="s">
        <v>382</v>
      </c>
      <c r="V26" s="3" t="s">
        <v>83</v>
      </c>
      <c r="W26" s="3" t="s">
        <v>85</v>
      </c>
      <c r="X26" s="3" t="s">
        <v>86</v>
      </c>
      <c r="Y26" s="3" t="s">
        <v>383</v>
      </c>
      <c r="Z26" s="3" t="s">
        <v>90</v>
      </c>
      <c r="AA26" s="3" t="s">
        <v>97</v>
      </c>
      <c r="AB26" s="3" t="s">
        <v>384</v>
      </c>
      <c r="AC26" s="3" t="s">
        <v>91</v>
      </c>
      <c r="AD26" s="3" t="s">
        <v>377</v>
      </c>
      <c r="AE26" s="10" t="s">
        <v>271</v>
      </c>
      <c r="AF26" s="3"/>
      <c r="AG26" s="3"/>
      <c r="AH26" s="10" t="s">
        <v>376</v>
      </c>
      <c r="AI26" s="12">
        <v>60</v>
      </c>
      <c r="AJ26" s="3">
        <v>13</v>
      </c>
      <c r="AK26" s="9">
        <v>0.2167</v>
      </c>
      <c r="AL26" s="3">
        <v>60</v>
      </c>
      <c r="AM26" s="3">
        <v>11</v>
      </c>
      <c r="AN26" s="9">
        <v>0.18329999999999999</v>
      </c>
      <c r="AO26" s="12" t="s">
        <v>122</v>
      </c>
      <c r="AP26" s="12" t="s">
        <v>122</v>
      </c>
      <c r="AQ26" s="12" t="s">
        <v>122</v>
      </c>
      <c r="AR26" s="12" t="s">
        <v>122</v>
      </c>
    </row>
    <row r="27" spans="1:44" x14ac:dyDescent="0.3">
      <c r="A27" s="77">
        <v>5642</v>
      </c>
      <c r="B27" s="77" t="s">
        <v>349</v>
      </c>
      <c r="C27" s="16" t="s">
        <v>276</v>
      </c>
      <c r="D27" s="16" t="s">
        <v>299</v>
      </c>
      <c r="E27" s="77" t="s">
        <v>122</v>
      </c>
      <c r="F27" s="16" t="s">
        <v>442</v>
      </c>
      <c r="G27" s="77">
        <v>1</v>
      </c>
      <c r="H27" s="77">
        <v>90</v>
      </c>
      <c r="I27" s="77" t="s">
        <v>445</v>
      </c>
      <c r="J27" s="77">
        <v>90</v>
      </c>
      <c r="K27" s="77" t="s">
        <v>446</v>
      </c>
      <c r="L27" s="77" t="s">
        <v>122</v>
      </c>
      <c r="M27" s="6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0"/>
      <c r="AF27" s="3"/>
      <c r="AG27" s="3"/>
      <c r="AH27" s="10"/>
      <c r="AI27" s="12"/>
      <c r="AJ27" s="3"/>
      <c r="AK27" s="9"/>
      <c r="AL27" s="3"/>
      <c r="AM27" s="3"/>
      <c r="AN27" s="9"/>
      <c r="AO27" s="12"/>
      <c r="AP27" s="12"/>
      <c r="AQ27" s="12"/>
      <c r="AR27" s="12"/>
    </row>
    <row r="28" spans="1:44" x14ac:dyDescent="0.3">
      <c r="A28" s="77">
        <v>5642</v>
      </c>
      <c r="B28" s="77" t="s">
        <v>349</v>
      </c>
      <c r="C28" s="16" t="s">
        <v>276</v>
      </c>
      <c r="D28" s="16" t="s">
        <v>299</v>
      </c>
      <c r="E28" s="77" t="s">
        <v>122</v>
      </c>
      <c r="F28" s="16" t="s">
        <v>442</v>
      </c>
      <c r="G28" s="77">
        <v>2</v>
      </c>
      <c r="H28" s="77">
        <v>90</v>
      </c>
      <c r="I28" s="77" t="s">
        <v>447</v>
      </c>
      <c r="J28" s="77">
        <v>90</v>
      </c>
      <c r="K28" s="77" t="s">
        <v>448</v>
      </c>
      <c r="L28" s="77" t="s">
        <v>122</v>
      </c>
      <c r="M28" s="6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10"/>
      <c r="AF28" s="3"/>
      <c r="AG28" s="3"/>
      <c r="AH28" s="10"/>
      <c r="AI28" s="12"/>
      <c r="AJ28" s="3"/>
      <c r="AK28" s="9"/>
      <c r="AL28" s="3"/>
      <c r="AM28" s="3"/>
      <c r="AN28" s="9"/>
      <c r="AO28" s="12"/>
      <c r="AP28" s="12"/>
      <c r="AQ28" s="12"/>
      <c r="AR28" s="12"/>
    </row>
    <row r="29" spans="1:44" x14ac:dyDescent="0.3">
      <c r="A29" s="77">
        <v>5642</v>
      </c>
      <c r="B29" s="77" t="s">
        <v>349</v>
      </c>
      <c r="C29" s="16" t="s">
        <v>276</v>
      </c>
      <c r="D29" s="16" t="s">
        <v>299</v>
      </c>
      <c r="E29" s="77" t="s">
        <v>122</v>
      </c>
      <c r="F29" s="16" t="s">
        <v>442</v>
      </c>
      <c r="G29" s="77">
        <v>3</v>
      </c>
      <c r="H29" s="77">
        <v>90</v>
      </c>
      <c r="I29" s="77" t="s">
        <v>449</v>
      </c>
      <c r="J29" s="77">
        <v>90</v>
      </c>
      <c r="K29" s="77" t="s">
        <v>450</v>
      </c>
      <c r="L29" s="77" t="s">
        <v>122</v>
      </c>
      <c r="M29" s="6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10"/>
      <c r="AF29" s="3"/>
      <c r="AG29" s="3"/>
      <c r="AH29" s="10"/>
      <c r="AI29" s="12"/>
      <c r="AJ29" s="3"/>
      <c r="AK29" s="9"/>
      <c r="AL29" s="3"/>
      <c r="AM29" s="3"/>
      <c r="AN29" s="9"/>
      <c r="AO29" s="12"/>
      <c r="AP29" s="12"/>
      <c r="AQ29" s="12"/>
      <c r="AR29" s="12"/>
    </row>
    <row r="30" spans="1:44" x14ac:dyDescent="0.3">
      <c r="A30" s="77">
        <v>5642</v>
      </c>
      <c r="B30" s="77" t="s">
        <v>349</v>
      </c>
      <c r="C30" s="16" t="s">
        <v>276</v>
      </c>
      <c r="D30" s="16" t="s">
        <v>299</v>
      </c>
      <c r="E30" s="77" t="s">
        <v>122</v>
      </c>
      <c r="F30" s="16" t="s">
        <v>442</v>
      </c>
      <c r="G30" s="77">
        <v>4</v>
      </c>
      <c r="H30" s="77">
        <v>90</v>
      </c>
      <c r="I30" s="77" t="s">
        <v>451</v>
      </c>
      <c r="J30" s="77">
        <v>90</v>
      </c>
      <c r="K30" s="77" t="s">
        <v>452</v>
      </c>
      <c r="L30" s="77">
        <v>0.94</v>
      </c>
      <c r="M30" s="6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0"/>
      <c r="AF30" s="3"/>
      <c r="AG30" s="3"/>
      <c r="AH30" s="10"/>
      <c r="AI30" s="12"/>
      <c r="AJ30" s="3"/>
      <c r="AK30" s="9"/>
      <c r="AL30" s="3"/>
      <c r="AM30" s="3"/>
      <c r="AN30" s="9"/>
      <c r="AO30" s="12"/>
      <c r="AP30" s="12"/>
      <c r="AQ30" s="12"/>
      <c r="AR30" s="12"/>
    </row>
    <row r="31" spans="1:44" x14ac:dyDescent="0.3">
      <c r="A31" s="77">
        <v>5642</v>
      </c>
      <c r="B31" s="77" t="s">
        <v>349</v>
      </c>
      <c r="C31" s="16" t="s">
        <v>276</v>
      </c>
      <c r="D31" s="16" t="s">
        <v>299</v>
      </c>
      <c r="E31" s="77" t="s">
        <v>122</v>
      </c>
      <c r="F31" s="16" t="s">
        <v>453</v>
      </c>
      <c r="G31" s="77" t="s">
        <v>122</v>
      </c>
      <c r="H31" s="77">
        <v>90</v>
      </c>
      <c r="I31" s="77" t="s">
        <v>457</v>
      </c>
      <c r="J31" s="77">
        <v>90</v>
      </c>
      <c r="K31" s="77" t="s">
        <v>458</v>
      </c>
      <c r="L31" s="77">
        <v>0.38900000000000001</v>
      </c>
      <c r="M31" s="64"/>
      <c r="N31" s="63"/>
      <c r="T31" s="3">
        <v>407</v>
      </c>
      <c r="U31" s="3" t="s">
        <v>382</v>
      </c>
      <c r="V31" s="3" t="s">
        <v>83</v>
      </c>
      <c r="W31" s="3" t="s">
        <v>85</v>
      </c>
      <c r="X31" s="3" t="s">
        <v>86</v>
      </c>
      <c r="Y31" s="3" t="s">
        <v>383</v>
      </c>
      <c r="Z31" s="3" t="s">
        <v>90</v>
      </c>
      <c r="AA31" s="3" t="s">
        <v>97</v>
      </c>
      <c r="AB31" s="3" t="s">
        <v>384</v>
      </c>
      <c r="AC31" s="3" t="s">
        <v>91</v>
      </c>
      <c r="AD31" s="3" t="s">
        <v>378</v>
      </c>
      <c r="AE31" s="10" t="s">
        <v>373</v>
      </c>
      <c r="AF31" s="3"/>
      <c r="AG31" s="3"/>
      <c r="AH31" s="10" t="s">
        <v>376</v>
      </c>
      <c r="AI31" s="12">
        <v>60</v>
      </c>
      <c r="AJ31" s="3">
        <v>3</v>
      </c>
      <c r="AK31" s="9">
        <v>0.05</v>
      </c>
      <c r="AL31" s="3">
        <v>60</v>
      </c>
      <c r="AM31" s="3">
        <v>6</v>
      </c>
      <c r="AN31" s="9">
        <v>0.1</v>
      </c>
      <c r="AO31" s="12" t="s">
        <v>122</v>
      </c>
      <c r="AP31" s="12" t="s">
        <v>122</v>
      </c>
      <c r="AQ31" s="12" t="s">
        <v>122</v>
      </c>
      <c r="AR31" s="12" t="s">
        <v>122</v>
      </c>
    </row>
    <row r="32" spans="1:44" x14ac:dyDescent="0.3">
      <c r="A32" s="77">
        <v>5642</v>
      </c>
      <c r="B32" s="77" t="s">
        <v>349</v>
      </c>
      <c r="C32" s="16" t="s">
        <v>276</v>
      </c>
      <c r="D32" s="16" t="s">
        <v>299</v>
      </c>
      <c r="E32" s="77" t="s">
        <v>122</v>
      </c>
      <c r="F32" s="16" t="s">
        <v>454</v>
      </c>
      <c r="G32" s="77" t="s">
        <v>122</v>
      </c>
      <c r="H32" s="77">
        <v>90</v>
      </c>
      <c r="I32" s="77" t="s">
        <v>459</v>
      </c>
      <c r="J32" s="77">
        <v>90</v>
      </c>
      <c r="K32" s="77" t="s">
        <v>445</v>
      </c>
      <c r="L32" s="77">
        <v>0.503</v>
      </c>
      <c r="M32" s="63"/>
      <c r="N32" s="63"/>
      <c r="T32" s="3">
        <v>407</v>
      </c>
      <c r="U32" s="3" t="s">
        <v>382</v>
      </c>
      <c r="V32" s="3" t="s">
        <v>83</v>
      </c>
      <c r="W32" s="3" t="s">
        <v>85</v>
      </c>
      <c r="X32" s="3" t="s">
        <v>86</v>
      </c>
      <c r="Y32" s="3" t="s">
        <v>383</v>
      </c>
      <c r="Z32" s="3" t="s">
        <v>90</v>
      </c>
      <c r="AA32" s="3" t="s">
        <v>97</v>
      </c>
      <c r="AB32" s="3" t="s">
        <v>384</v>
      </c>
      <c r="AC32" s="3" t="s">
        <v>91</v>
      </c>
      <c r="AD32" s="3" t="s">
        <v>377</v>
      </c>
      <c r="AE32" s="10" t="s">
        <v>372</v>
      </c>
      <c r="AF32" s="3"/>
      <c r="AG32" s="3"/>
      <c r="AH32" s="10" t="s">
        <v>376</v>
      </c>
      <c r="AI32" s="12">
        <v>60</v>
      </c>
      <c r="AJ32" s="3">
        <v>23</v>
      </c>
      <c r="AK32" s="9">
        <v>0.38329999999999997</v>
      </c>
      <c r="AL32" s="3">
        <v>60</v>
      </c>
      <c r="AM32" s="3">
        <v>24</v>
      </c>
      <c r="AN32" s="9">
        <v>0.4</v>
      </c>
      <c r="AO32" s="12" t="s">
        <v>122</v>
      </c>
      <c r="AP32" s="12" t="s">
        <v>122</v>
      </c>
      <c r="AQ32" s="12" t="s">
        <v>122</v>
      </c>
      <c r="AR32" s="12" t="s">
        <v>122</v>
      </c>
    </row>
    <row r="33" spans="1:44" x14ac:dyDescent="0.3">
      <c r="A33" s="77">
        <v>5642</v>
      </c>
      <c r="B33" s="77" t="s">
        <v>349</v>
      </c>
      <c r="C33" s="16" t="s">
        <v>276</v>
      </c>
      <c r="D33" s="16" t="s">
        <v>299</v>
      </c>
      <c r="E33" s="77" t="s">
        <v>122</v>
      </c>
      <c r="F33" s="16" t="s">
        <v>456</v>
      </c>
      <c r="G33" s="77" t="s">
        <v>122</v>
      </c>
      <c r="H33" s="77">
        <v>90</v>
      </c>
      <c r="I33" s="77" t="s">
        <v>447</v>
      </c>
      <c r="J33" s="77">
        <v>90</v>
      </c>
      <c r="K33" s="77" t="s">
        <v>460</v>
      </c>
      <c r="L33" s="77">
        <v>0.86099999999999999</v>
      </c>
      <c r="M33" s="63"/>
      <c r="N33" s="63"/>
      <c r="T33" s="3">
        <v>407</v>
      </c>
      <c r="U33" s="3" t="s">
        <v>382</v>
      </c>
      <c r="V33" s="3" t="s">
        <v>83</v>
      </c>
      <c r="W33" s="3" t="s">
        <v>85</v>
      </c>
      <c r="X33" s="3" t="s">
        <v>86</v>
      </c>
      <c r="Y33" s="3" t="s">
        <v>383</v>
      </c>
      <c r="Z33" s="3" t="s">
        <v>90</v>
      </c>
      <c r="AA33" s="3" t="s">
        <v>97</v>
      </c>
      <c r="AB33" s="3" t="s">
        <v>384</v>
      </c>
      <c r="AC33" s="3" t="s">
        <v>91</v>
      </c>
      <c r="AD33" s="3" t="s">
        <v>378</v>
      </c>
      <c r="AE33" s="10" t="s">
        <v>372</v>
      </c>
      <c r="AF33" s="3"/>
      <c r="AG33" s="3"/>
      <c r="AH33" s="10" t="s">
        <v>376</v>
      </c>
      <c r="AI33" s="12">
        <v>60</v>
      </c>
      <c r="AJ33" s="3">
        <v>4</v>
      </c>
      <c r="AK33" s="9">
        <v>6.6699999999999995E-2</v>
      </c>
      <c r="AL33" s="3">
        <v>60</v>
      </c>
      <c r="AM33" s="3">
        <v>5</v>
      </c>
      <c r="AN33" s="9">
        <v>8.3299999999999999E-2</v>
      </c>
      <c r="AO33" s="12" t="s">
        <v>122</v>
      </c>
      <c r="AP33" s="12" t="s">
        <v>122</v>
      </c>
      <c r="AQ33" s="12" t="s">
        <v>122</v>
      </c>
      <c r="AR33" s="12" t="s">
        <v>122</v>
      </c>
    </row>
    <row r="34" spans="1:44" x14ac:dyDescent="0.3">
      <c r="A34" s="77">
        <v>5642</v>
      </c>
      <c r="B34" s="77" t="s">
        <v>349</v>
      </c>
      <c r="C34" s="16" t="s">
        <v>276</v>
      </c>
      <c r="D34" s="16" t="s">
        <v>299</v>
      </c>
      <c r="E34" s="77" t="s">
        <v>122</v>
      </c>
      <c r="F34" s="16" t="s">
        <v>455</v>
      </c>
      <c r="G34" s="77" t="s">
        <v>122</v>
      </c>
      <c r="H34" s="77">
        <v>90</v>
      </c>
      <c r="I34" s="77" t="s">
        <v>461</v>
      </c>
      <c r="J34" s="77">
        <v>90</v>
      </c>
      <c r="K34" s="77" t="s">
        <v>462</v>
      </c>
      <c r="L34" s="77">
        <v>0.51500000000000001</v>
      </c>
      <c r="M34" s="63"/>
      <c r="N34" s="63"/>
      <c r="T34" s="3">
        <v>407</v>
      </c>
      <c r="U34" s="3" t="s">
        <v>382</v>
      </c>
      <c r="V34" s="3" t="s">
        <v>83</v>
      </c>
      <c r="W34" s="3" t="s">
        <v>85</v>
      </c>
      <c r="X34" s="3" t="s">
        <v>86</v>
      </c>
      <c r="Y34" s="3" t="s">
        <v>383</v>
      </c>
      <c r="Z34" s="3" t="s">
        <v>90</v>
      </c>
      <c r="AA34" s="3" t="s">
        <v>97</v>
      </c>
      <c r="AB34" s="3" t="s">
        <v>384</v>
      </c>
      <c r="AC34" s="3" t="s">
        <v>91</v>
      </c>
      <c r="AD34" s="3" t="s">
        <v>377</v>
      </c>
      <c r="AE34" s="10" t="s">
        <v>371</v>
      </c>
      <c r="AF34" s="3"/>
      <c r="AG34" s="3"/>
      <c r="AH34" s="10" t="s">
        <v>376</v>
      </c>
      <c r="AI34" s="12">
        <v>60</v>
      </c>
      <c r="AJ34" s="3">
        <v>19</v>
      </c>
      <c r="AK34" s="9">
        <v>0.31669999999999998</v>
      </c>
      <c r="AL34" s="3">
        <v>60</v>
      </c>
      <c r="AM34" s="3">
        <v>17</v>
      </c>
      <c r="AN34" s="9">
        <v>0.2833</v>
      </c>
      <c r="AO34" s="12" t="s">
        <v>122</v>
      </c>
      <c r="AP34" s="12" t="s">
        <v>122</v>
      </c>
      <c r="AQ34" s="12" t="s">
        <v>122</v>
      </c>
      <c r="AR34" s="12" t="s">
        <v>122</v>
      </c>
    </row>
    <row r="35" spans="1:44" x14ac:dyDescent="0.3">
      <c r="A35" s="77">
        <v>5665</v>
      </c>
      <c r="B35" s="77" t="s">
        <v>350</v>
      </c>
      <c r="C35" s="16" t="s">
        <v>276</v>
      </c>
      <c r="D35" s="16" t="s">
        <v>290</v>
      </c>
      <c r="E35" s="77" t="s">
        <v>122</v>
      </c>
      <c r="F35" s="16" t="s">
        <v>122</v>
      </c>
      <c r="G35" s="77" t="s">
        <v>122</v>
      </c>
      <c r="H35" s="77">
        <v>28</v>
      </c>
      <c r="I35" s="77" t="s">
        <v>122</v>
      </c>
      <c r="J35" s="77">
        <v>26</v>
      </c>
      <c r="K35" s="77" t="s">
        <v>122</v>
      </c>
      <c r="L35" s="77" t="s">
        <v>122</v>
      </c>
      <c r="M35" s="79" t="s">
        <v>380</v>
      </c>
      <c r="T35" s="3">
        <v>407</v>
      </c>
      <c r="U35" s="3" t="s">
        <v>382</v>
      </c>
      <c r="V35" s="3" t="s">
        <v>83</v>
      </c>
      <c r="W35" s="3" t="s">
        <v>85</v>
      </c>
      <c r="X35" s="3" t="s">
        <v>86</v>
      </c>
      <c r="Y35" s="3" t="s">
        <v>383</v>
      </c>
      <c r="Z35" s="3" t="s">
        <v>90</v>
      </c>
      <c r="AA35" s="3" t="s">
        <v>97</v>
      </c>
      <c r="AB35" s="3" t="s">
        <v>384</v>
      </c>
      <c r="AC35" s="3" t="s">
        <v>91</v>
      </c>
      <c r="AD35" s="3" t="s">
        <v>378</v>
      </c>
      <c r="AE35" s="10" t="s">
        <v>371</v>
      </c>
      <c r="AF35" s="3"/>
      <c r="AG35" s="3"/>
      <c r="AH35" s="10" t="s">
        <v>376</v>
      </c>
      <c r="AI35" s="12">
        <v>60</v>
      </c>
      <c r="AJ35" s="3">
        <v>5</v>
      </c>
      <c r="AK35" s="9">
        <v>8.3299999999999999E-2</v>
      </c>
      <c r="AL35" s="3">
        <v>60</v>
      </c>
      <c r="AM35" s="3">
        <v>7</v>
      </c>
      <c r="AN35" s="9">
        <v>0.1167</v>
      </c>
      <c r="AO35" s="12" t="s">
        <v>122</v>
      </c>
      <c r="AP35" s="12" t="s">
        <v>122</v>
      </c>
      <c r="AQ35" s="12" t="s">
        <v>122</v>
      </c>
      <c r="AR35" s="12" t="s">
        <v>122</v>
      </c>
    </row>
    <row r="36" spans="1:44" x14ac:dyDescent="0.3">
      <c r="A36" s="77">
        <v>7792</v>
      </c>
      <c r="B36" s="77" t="s">
        <v>351</v>
      </c>
      <c r="C36" s="16" t="s">
        <v>276</v>
      </c>
      <c r="D36" s="16" t="s">
        <v>441</v>
      </c>
      <c r="E36" s="77" t="s">
        <v>122</v>
      </c>
      <c r="F36" s="16" t="s">
        <v>342</v>
      </c>
      <c r="G36" s="77"/>
      <c r="H36" s="77"/>
      <c r="I36" s="77"/>
      <c r="J36" s="77"/>
      <c r="K36" s="77"/>
      <c r="L36" s="77" t="s">
        <v>122</v>
      </c>
      <c r="M36" s="65"/>
      <c r="N36" s="63"/>
      <c r="T36" s="3">
        <v>5642</v>
      </c>
      <c r="U36" s="3" t="s">
        <v>79</v>
      </c>
      <c r="V36" s="3" t="s">
        <v>83</v>
      </c>
      <c r="W36" s="3" t="s">
        <v>85</v>
      </c>
      <c r="X36" s="3" t="s">
        <v>86</v>
      </c>
      <c r="Y36" s="3" t="s">
        <v>87</v>
      </c>
      <c r="Z36" s="3" t="s">
        <v>90</v>
      </c>
      <c r="AA36" s="3" t="s">
        <v>385</v>
      </c>
      <c r="AB36" s="3" t="s">
        <v>386</v>
      </c>
      <c r="AC36" s="3" t="s">
        <v>91</v>
      </c>
      <c r="AD36" s="3" t="s">
        <v>392</v>
      </c>
      <c r="AE36" s="3" t="s">
        <v>396</v>
      </c>
      <c r="AF36" s="3"/>
      <c r="AG36" s="3"/>
      <c r="AH36" s="3"/>
      <c r="AI36" s="3">
        <v>90</v>
      </c>
      <c r="AJ36" s="3">
        <v>10</v>
      </c>
      <c r="AK36" s="3">
        <v>0.111</v>
      </c>
      <c r="AL36" s="3">
        <v>90</v>
      </c>
      <c r="AM36" s="3">
        <v>9</v>
      </c>
      <c r="AN36" s="3">
        <v>0.1</v>
      </c>
      <c r="AO36" s="3" t="s">
        <v>96</v>
      </c>
      <c r="AP36" s="3" t="s">
        <v>96</v>
      </c>
      <c r="AQ36" s="3" t="s">
        <v>96</v>
      </c>
      <c r="AR36" s="3" t="s">
        <v>97</v>
      </c>
    </row>
    <row r="37" spans="1:44" x14ac:dyDescent="0.3">
      <c r="A37" s="77">
        <v>7792</v>
      </c>
      <c r="B37" s="77" t="s">
        <v>351</v>
      </c>
      <c r="C37" s="16" t="s">
        <v>276</v>
      </c>
      <c r="D37" s="16" t="s">
        <v>441</v>
      </c>
      <c r="E37" s="77" t="s">
        <v>122</v>
      </c>
      <c r="F37" s="16" t="s">
        <v>343</v>
      </c>
      <c r="G37" s="77"/>
      <c r="H37" s="77">
        <v>12</v>
      </c>
      <c r="I37" s="77" t="s">
        <v>463</v>
      </c>
      <c r="J37" s="77">
        <v>12</v>
      </c>
      <c r="K37" s="77" t="s">
        <v>403</v>
      </c>
      <c r="L37" s="77" t="s">
        <v>122</v>
      </c>
      <c r="N37" s="63"/>
      <c r="T37" s="3">
        <v>5642</v>
      </c>
      <c r="U37" s="3" t="s">
        <v>79</v>
      </c>
      <c r="V37" s="3" t="s">
        <v>83</v>
      </c>
      <c r="W37" s="3" t="s">
        <v>85</v>
      </c>
      <c r="X37" s="3" t="s">
        <v>86</v>
      </c>
      <c r="Y37" s="3" t="s">
        <v>87</v>
      </c>
      <c r="Z37" s="3" t="s">
        <v>90</v>
      </c>
      <c r="AA37" s="3" t="s">
        <v>385</v>
      </c>
      <c r="AB37" s="3" t="s">
        <v>386</v>
      </c>
      <c r="AC37" s="3" t="s">
        <v>91</v>
      </c>
      <c r="AD37" s="3" t="s">
        <v>393</v>
      </c>
      <c r="AE37" s="3" t="s">
        <v>396</v>
      </c>
      <c r="AF37" s="3"/>
      <c r="AG37" s="3"/>
      <c r="AH37" s="3"/>
      <c r="AI37" s="3">
        <v>90</v>
      </c>
      <c r="AJ37" s="3">
        <v>21</v>
      </c>
      <c r="AK37" s="3">
        <v>0.23300000000000001</v>
      </c>
      <c r="AL37" s="3">
        <v>90</v>
      </c>
      <c r="AM37" s="3">
        <v>24</v>
      </c>
      <c r="AN37" s="3">
        <v>0.26700000000000002</v>
      </c>
      <c r="AO37" s="3" t="s">
        <v>96</v>
      </c>
      <c r="AP37" s="3" t="s">
        <v>96</v>
      </c>
      <c r="AQ37" s="3" t="s">
        <v>96</v>
      </c>
      <c r="AR37" s="3" t="s">
        <v>97</v>
      </c>
    </row>
    <row r="38" spans="1:44" x14ac:dyDescent="0.3">
      <c r="A38" s="77">
        <v>7792</v>
      </c>
      <c r="B38" s="77" t="s">
        <v>351</v>
      </c>
      <c r="C38" s="16" t="s">
        <v>276</v>
      </c>
      <c r="D38" s="16" t="s">
        <v>441</v>
      </c>
      <c r="E38" s="77" t="s">
        <v>122</v>
      </c>
      <c r="F38" s="16" t="s">
        <v>344</v>
      </c>
      <c r="G38" s="77"/>
      <c r="H38" s="77">
        <v>12</v>
      </c>
      <c r="I38" s="77" t="s">
        <v>463</v>
      </c>
      <c r="J38" s="77">
        <v>12</v>
      </c>
      <c r="K38" s="77" t="s">
        <v>403</v>
      </c>
      <c r="L38" s="77" t="s">
        <v>122</v>
      </c>
      <c r="N38" s="63"/>
      <c r="T38" s="3">
        <v>5642</v>
      </c>
      <c r="U38" s="3" t="s">
        <v>79</v>
      </c>
      <c r="V38" s="3" t="s">
        <v>83</v>
      </c>
      <c r="W38" s="3" t="s">
        <v>85</v>
      </c>
      <c r="X38" s="3" t="s">
        <v>86</v>
      </c>
      <c r="Y38" s="3" t="s">
        <v>87</v>
      </c>
      <c r="Z38" s="3" t="s">
        <v>90</v>
      </c>
      <c r="AA38" s="3" t="s">
        <v>385</v>
      </c>
      <c r="AB38" s="3" t="s">
        <v>386</v>
      </c>
      <c r="AC38" s="3" t="s">
        <v>91</v>
      </c>
      <c r="AD38" s="3" t="s">
        <v>394</v>
      </c>
      <c r="AE38" s="3" t="s">
        <v>396</v>
      </c>
      <c r="AF38" s="3"/>
      <c r="AG38" s="3"/>
      <c r="AH38" s="3"/>
      <c r="AI38" s="3">
        <v>90</v>
      </c>
      <c r="AJ38" s="3">
        <v>55</v>
      </c>
      <c r="AK38" s="3">
        <v>0.61099999999999999</v>
      </c>
      <c r="AL38" s="3">
        <v>90</v>
      </c>
      <c r="AM38" s="3">
        <v>54</v>
      </c>
      <c r="AN38" s="3">
        <v>0.6</v>
      </c>
      <c r="AO38" s="3" t="s">
        <v>96</v>
      </c>
      <c r="AP38" s="3" t="s">
        <v>96</v>
      </c>
      <c r="AQ38" s="3" t="s">
        <v>96</v>
      </c>
      <c r="AR38" s="3" t="s">
        <v>97</v>
      </c>
    </row>
    <row r="39" spans="1:44" x14ac:dyDescent="0.3">
      <c r="A39" s="77">
        <v>7792</v>
      </c>
      <c r="B39" s="77" t="s">
        <v>351</v>
      </c>
      <c r="C39" s="16" t="s">
        <v>276</v>
      </c>
      <c r="D39" s="16" t="s">
        <v>441</v>
      </c>
      <c r="E39" s="77" t="s">
        <v>122</v>
      </c>
      <c r="F39" s="16" t="s">
        <v>345</v>
      </c>
      <c r="G39" s="77"/>
      <c r="H39" s="77">
        <v>12</v>
      </c>
      <c r="I39" s="77" t="s">
        <v>464</v>
      </c>
      <c r="J39" s="77">
        <v>12</v>
      </c>
      <c r="K39" s="77" t="s">
        <v>403</v>
      </c>
      <c r="L39" s="77" t="s">
        <v>122</v>
      </c>
      <c r="N39" s="63"/>
      <c r="T39" s="3">
        <v>5642</v>
      </c>
      <c r="U39" s="3" t="s">
        <v>79</v>
      </c>
      <c r="V39" s="3" t="s">
        <v>83</v>
      </c>
      <c r="W39" s="3" t="s">
        <v>85</v>
      </c>
      <c r="X39" s="3" t="s">
        <v>86</v>
      </c>
      <c r="Y39" s="3" t="s">
        <v>87</v>
      </c>
      <c r="Z39" s="3" t="s">
        <v>90</v>
      </c>
      <c r="AA39" s="3" t="s">
        <v>385</v>
      </c>
      <c r="AB39" s="3" t="s">
        <v>386</v>
      </c>
      <c r="AC39" s="3" t="s">
        <v>91</v>
      </c>
      <c r="AD39" s="3" t="s">
        <v>395</v>
      </c>
      <c r="AE39" s="3" t="s">
        <v>396</v>
      </c>
      <c r="AF39" s="3"/>
      <c r="AG39" s="3"/>
      <c r="AH39" s="3"/>
      <c r="AI39" s="3">
        <v>90</v>
      </c>
      <c r="AJ39" s="3">
        <v>4</v>
      </c>
      <c r="AK39" s="3">
        <v>4.3999999999999997E-2</v>
      </c>
      <c r="AL39" s="3">
        <v>90</v>
      </c>
      <c r="AM39" s="3">
        <v>3</v>
      </c>
      <c r="AN39" s="3">
        <v>3.3000000000000002E-2</v>
      </c>
      <c r="AO39" s="3" t="s">
        <v>96</v>
      </c>
      <c r="AP39" s="3" t="s">
        <v>96</v>
      </c>
      <c r="AQ39" s="3" t="s">
        <v>96</v>
      </c>
      <c r="AR39" s="3">
        <v>0.94</v>
      </c>
    </row>
    <row r="40" spans="1:44" x14ac:dyDescent="0.3">
      <c r="A40" s="77">
        <v>7792</v>
      </c>
      <c r="B40" s="77" t="s">
        <v>351</v>
      </c>
      <c r="C40" s="16" t="s">
        <v>276</v>
      </c>
      <c r="D40" s="16" t="s">
        <v>441</v>
      </c>
      <c r="E40" s="77" t="s">
        <v>122</v>
      </c>
      <c r="F40" s="16" t="s">
        <v>346</v>
      </c>
      <c r="G40" s="77"/>
      <c r="H40" s="77"/>
      <c r="I40" s="77"/>
      <c r="J40" s="77"/>
      <c r="K40" s="77"/>
      <c r="L40" s="77" t="s">
        <v>122</v>
      </c>
      <c r="N40" s="63"/>
      <c r="T40" s="3">
        <v>5642</v>
      </c>
      <c r="U40" s="3" t="s">
        <v>79</v>
      </c>
      <c r="V40" s="3" t="s">
        <v>83</v>
      </c>
      <c r="W40" s="3" t="s">
        <v>85</v>
      </c>
      <c r="X40" s="3" t="s">
        <v>86</v>
      </c>
      <c r="Y40" s="3" t="s">
        <v>87</v>
      </c>
      <c r="Z40" s="3" t="s">
        <v>90</v>
      </c>
      <c r="AA40" s="3" t="s">
        <v>385</v>
      </c>
      <c r="AB40" s="3" t="s">
        <v>386</v>
      </c>
      <c r="AC40" s="3" t="s">
        <v>91</v>
      </c>
      <c r="AD40" s="3"/>
      <c r="AE40" s="3" t="s">
        <v>387</v>
      </c>
      <c r="AF40" s="3"/>
      <c r="AG40" s="3"/>
      <c r="AH40" s="3"/>
      <c r="AI40" s="3">
        <v>90</v>
      </c>
      <c r="AJ40" s="3">
        <v>65</v>
      </c>
      <c r="AK40" s="3">
        <v>0.72199999999999998</v>
      </c>
      <c r="AL40" s="3">
        <v>90</v>
      </c>
      <c r="AM40" s="3">
        <v>70</v>
      </c>
      <c r="AN40" s="3">
        <v>0.77800000000000002</v>
      </c>
      <c r="AO40" s="3" t="s">
        <v>96</v>
      </c>
      <c r="AP40" s="3" t="s">
        <v>96</v>
      </c>
      <c r="AQ40" s="3" t="s">
        <v>96</v>
      </c>
      <c r="AR40" s="3">
        <v>0.38900000000000001</v>
      </c>
    </row>
    <row r="41" spans="1:44" x14ac:dyDescent="0.3">
      <c r="A41" s="77">
        <v>7792</v>
      </c>
      <c r="B41" s="77" t="s">
        <v>351</v>
      </c>
      <c r="C41" s="16" t="s">
        <v>276</v>
      </c>
      <c r="D41" s="16" t="s">
        <v>441</v>
      </c>
      <c r="E41" s="77" t="s">
        <v>122</v>
      </c>
      <c r="F41" s="16" t="s">
        <v>347</v>
      </c>
      <c r="G41" s="77"/>
      <c r="H41" s="77">
        <v>12</v>
      </c>
      <c r="I41" s="77" t="s">
        <v>464</v>
      </c>
      <c r="J41" s="77">
        <v>12</v>
      </c>
      <c r="K41" s="77" t="s">
        <v>122</v>
      </c>
      <c r="L41" s="77" t="s">
        <v>122</v>
      </c>
      <c r="N41" s="63"/>
      <c r="T41" s="3">
        <v>5642</v>
      </c>
      <c r="U41" s="3" t="s">
        <v>79</v>
      </c>
      <c r="V41" s="3" t="s">
        <v>83</v>
      </c>
      <c r="W41" s="3" t="s">
        <v>85</v>
      </c>
      <c r="X41" s="3" t="s">
        <v>86</v>
      </c>
      <c r="Y41" s="3" t="s">
        <v>87</v>
      </c>
      <c r="Z41" s="3" t="s">
        <v>90</v>
      </c>
      <c r="AA41" s="3" t="s">
        <v>385</v>
      </c>
      <c r="AB41" s="3" t="s">
        <v>386</v>
      </c>
      <c r="AC41" s="3" t="s">
        <v>91</v>
      </c>
      <c r="AD41" s="3"/>
      <c r="AE41" s="3" t="s">
        <v>388</v>
      </c>
      <c r="AF41" s="3"/>
      <c r="AG41" s="3"/>
      <c r="AH41" s="3"/>
      <c r="AI41" s="3">
        <v>90</v>
      </c>
      <c r="AJ41" s="3">
        <v>13</v>
      </c>
      <c r="AK41" s="3">
        <v>0.14399999999999999</v>
      </c>
      <c r="AL41" s="3">
        <v>90</v>
      </c>
      <c r="AM41" s="3">
        <v>10</v>
      </c>
      <c r="AN41" s="3">
        <v>0.111</v>
      </c>
      <c r="AO41" s="3" t="s">
        <v>96</v>
      </c>
      <c r="AP41" s="3" t="s">
        <v>96</v>
      </c>
      <c r="AQ41" s="3" t="s">
        <v>96</v>
      </c>
      <c r="AR41" s="3">
        <v>0.503</v>
      </c>
    </row>
    <row r="42" spans="1:44" x14ac:dyDescent="0.3">
      <c r="A42" s="77">
        <v>7792</v>
      </c>
      <c r="B42" s="77" t="s">
        <v>351</v>
      </c>
      <c r="C42" s="16" t="s">
        <v>276</v>
      </c>
      <c r="D42" s="16" t="s">
        <v>441</v>
      </c>
      <c r="E42" s="77" t="s">
        <v>122</v>
      </c>
      <c r="F42" s="16" t="s">
        <v>348</v>
      </c>
      <c r="G42" s="77"/>
      <c r="H42" s="77">
        <v>12</v>
      </c>
      <c r="I42" s="77" t="s">
        <v>122</v>
      </c>
      <c r="J42" s="77">
        <v>12</v>
      </c>
      <c r="K42" s="77" t="s">
        <v>465</v>
      </c>
      <c r="L42" s="77" t="s">
        <v>122</v>
      </c>
      <c r="N42" s="63"/>
      <c r="T42" s="3">
        <v>5642</v>
      </c>
      <c r="U42" s="3" t="s">
        <v>79</v>
      </c>
      <c r="V42" s="3" t="s">
        <v>83</v>
      </c>
      <c r="W42" s="3" t="s">
        <v>85</v>
      </c>
      <c r="X42" s="3" t="s">
        <v>86</v>
      </c>
      <c r="Y42" s="3" t="s">
        <v>87</v>
      </c>
      <c r="Z42" s="3" t="s">
        <v>90</v>
      </c>
      <c r="AA42" s="3" t="s">
        <v>385</v>
      </c>
      <c r="AB42" s="3" t="s">
        <v>386</v>
      </c>
      <c r="AC42" s="3" t="s">
        <v>91</v>
      </c>
      <c r="AD42" s="3"/>
      <c r="AE42" s="3" t="s">
        <v>389</v>
      </c>
      <c r="AF42" s="3"/>
      <c r="AG42" s="3"/>
      <c r="AH42" s="3"/>
      <c r="AI42" s="3">
        <v>90</v>
      </c>
      <c r="AJ42" s="3">
        <v>21</v>
      </c>
      <c r="AK42" s="3">
        <v>0.23300000000000001</v>
      </c>
      <c r="AL42" s="3">
        <v>90</v>
      </c>
      <c r="AM42" s="3">
        <v>22</v>
      </c>
      <c r="AN42" s="3">
        <v>0.24399999999999999</v>
      </c>
      <c r="AO42" s="3" t="s">
        <v>96</v>
      </c>
      <c r="AP42" s="3" t="s">
        <v>96</v>
      </c>
      <c r="AQ42" s="3" t="s">
        <v>96</v>
      </c>
      <c r="AR42" s="3">
        <v>0.86099999999999999</v>
      </c>
    </row>
    <row r="43" spans="1:44" x14ac:dyDescent="0.3">
      <c r="N43" s="63"/>
      <c r="T43" s="3">
        <v>5642</v>
      </c>
      <c r="U43" s="3" t="s">
        <v>79</v>
      </c>
      <c r="V43" s="3" t="s">
        <v>83</v>
      </c>
      <c r="W43" s="3" t="s">
        <v>85</v>
      </c>
      <c r="X43" s="3" t="s">
        <v>86</v>
      </c>
      <c r="Y43" s="3" t="s">
        <v>87</v>
      </c>
      <c r="Z43" s="3" t="s">
        <v>90</v>
      </c>
      <c r="AA43" s="3" t="s">
        <v>385</v>
      </c>
      <c r="AB43" s="3" t="s">
        <v>386</v>
      </c>
      <c r="AC43" s="3" t="s">
        <v>91</v>
      </c>
      <c r="AD43" s="3"/>
      <c r="AE43" s="3" t="s">
        <v>390</v>
      </c>
      <c r="AF43" s="3"/>
      <c r="AG43" s="3"/>
      <c r="AH43" s="3"/>
      <c r="AI43" s="3"/>
      <c r="AJ43" s="3">
        <v>0</v>
      </c>
      <c r="AK43" s="3">
        <v>0</v>
      </c>
      <c r="AL43" s="3">
        <v>90</v>
      </c>
      <c r="AM43" s="3">
        <v>0</v>
      </c>
      <c r="AN43" s="3">
        <v>0</v>
      </c>
      <c r="AO43" s="3"/>
      <c r="AP43" s="3"/>
      <c r="AQ43" s="3"/>
      <c r="AR43" s="3"/>
    </row>
    <row r="44" spans="1:44" x14ac:dyDescent="0.3">
      <c r="A44" s="92" t="s">
        <v>381</v>
      </c>
      <c r="T44" s="3">
        <v>5642</v>
      </c>
      <c r="U44" s="3" t="s">
        <v>79</v>
      </c>
      <c r="V44" s="3" t="s">
        <v>83</v>
      </c>
      <c r="W44" s="3" t="s">
        <v>85</v>
      </c>
      <c r="X44" s="3" t="s">
        <v>86</v>
      </c>
      <c r="Y44" s="3" t="s">
        <v>87</v>
      </c>
      <c r="Z44" s="3" t="s">
        <v>90</v>
      </c>
      <c r="AA44" s="3" t="s">
        <v>385</v>
      </c>
      <c r="AB44" s="3" t="s">
        <v>386</v>
      </c>
      <c r="AC44" s="3" t="s">
        <v>91</v>
      </c>
      <c r="AD44" s="3"/>
      <c r="AE44" s="3" t="s">
        <v>391</v>
      </c>
      <c r="AF44" s="3"/>
      <c r="AG44" s="3"/>
      <c r="AH44" s="3"/>
      <c r="AI44" s="3">
        <v>90</v>
      </c>
      <c r="AJ44" s="3">
        <v>29</v>
      </c>
      <c r="AK44" s="3">
        <v>0.32200000000000001</v>
      </c>
      <c r="AL44" s="3">
        <v>90</v>
      </c>
      <c r="AM44" s="3">
        <v>25</v>
      </c>
      <c r="AN44" s="3">
        <v>0.27800000000000002</v>
      </c>
      <c r="AO44" s="3" t="s">
        <v>96</v>
      </c>
      <c r="AP44" s="3" t="s">
        <v>96</v>
      </c>
      <c r="AQ44" s="3" t="s">
        <v>96</v>
      </c>
      <c r="AR44" s="3">
        <v>0.51500000000000001</v>
      </c>
    </row>
    <row r="45" spans="1:44" x14ac:dyDescent="0.3">
      <c r="A45" s="80" t="s">
        <v>352</v>
      </c>
      <c r="B45" s="80" t="s">
        <v>353</v>
      </c>
      <c r="C45" s="80" t="s">
        <v>55</v>
      </c>
      <c r="D45" s="80" t="s">
        <v>57</v>
      </c>
      <c r="E45" s="80"/>
      <c r="F45" s="80" t="s">
        <v>354</v>
      </c>
      <c r="G45" s="91"/>
      <c r="H45" s="80"/>
      <c r="I45" s="80" t="s">
        <v>26</v>
      </c>
      <c r="J45" s="80"/>
      <c r="K45" s="80" t="s">
        <v>41</v>
      </c>
      <c r="L45" s="80" t="s">
        <v>340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3">
      <c r="A46" s="77">
        <v>7031</v>
      </c>
      <c r="B46" s="77" t="s">
        <v>282</v>
      </c>
      <c r="C46" s="16" t="s">
        <v>466</v>
      </c>
      <c r="D46" s="16" t="s">
        <v>225</v>
      </c>
      <c r="E46" s="77"/>
      <c r="F46" s="16" t="s">
        <v>122</v>
      </c>
      <c r="G46" s="89"/>
      <c r="H46" s="16"/>
      <c r="I46" s="78" t="s">
        <v>122</v>
      </c>
      <c r="J46" s="78"/>
      <c r="K46" s="78" t="s">
        <v>122</v>
      </c>
      <c r="L46" s="78" t="s">
        <v>122</v>
      </c>
      <c r="M46" s="79" t="s">
        <v>380</v>
      </c>
      <c r="N46" s="63"/>
    </row>
  </sheetData>
  <sheetProtection algorithmName="SHA-512" hashValue="UdThaHw8Dh0urIrndUPlILjthHnGaAyGEndJjqyvZHD1WjtwPW97/EJKNwakVsZ7d/19TB+KJwpBiIEuaTFsVA==" saltValue="YZkzNvE+0uQwEsHvkJWGRw==" spinCount="100000" sheet="1" objects="1" scenarios="1"/>
  <mergeCells count="12">
    <mergeCell ref="A2:A3"/>
    <mergeCell ref="G2:G3"/>
    <mergeCell ref="F2:F3"/>
    <mergeCell ref="E2:E3"/>
    <mergeCell ref="D2:D3"/>
    <mergeCell ref="C2:C3"/>
    <mergeCell ref="AI3:AK3"/>
    <mergeCell ref="AL3:AN3"/>
    <mergeCell ref="H2:I2"/>
    <mergeCell ref="J2:K2"/>
    <mergeCell ref="B2:B3"/>
    <mergeCell ref="L2:L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9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8" sqref="A8"/>
      <selection pane="bottomRight" activeCell="M17" sqref="M17"/>
    </sheetView>
  </sheetViews>
  <sheetFormatPr defaultRowHeight="12" x14ac:dyDescent="0.3"/>
  <cols>
    <col min="1" max="2" width="9" style="2"/>
    <col min="3" max="3" width="11.375" style="2" customWidth="1"/>
    <col min="4" max="4" width="5" style="2" customWidth="1"/>
    <col min="5" max="5" width="9" style="2"/>
    <col min="6" max="6" width="7.375" style="2" customWidth="1"/>
    <col min="7" max="11" width="9" style="2"/>
    <col min="12" max="12" width="14.125" style="75" customWidth="1"/>
    <col min="13" max="13" width="23.625" style="2" customWidth="1"/>
    <col min="14" max="14" width="11.625" style="83" customWidth="1"/>
    <col min="15" max="15" width="11.625" style="31" customWidth="1"/>
    <col min="16" max="16" width="9" style="11"/>
    <col min="17" max="21" width="9" style="2"/>
    <col min="22" max="25" width="11.625" style="75" customWidth="1"/>
    <col min="26" max="16384" width="9" style="2"/>
  </cols>
  <sheetData>
    <row r="2" spans="2:25" s="31" customFormat="1" x14ac:dyDescent="0.3">
      <c r="L2" s="83"/>
      <c r="N2" s="83"/>
      <c r="P2" s="131" t="s">
        <v>26</v>
      </c>
      <c r="Q2" s="132"/>
      <c r="R2" s="133"/>
      <c r="S2" s="131" t="s">
        <v>41</v>
      </c>
      <c r="T2" s="132"/>
      <c r="U2" s="132"/>
      <c r="V2" s="94"/>
      <c r="W2" s="94"/>
      <c r="X2" s="93"/>
      <c r="Y2" s="121"/>
    </row>
    <row r="3" spans="2:25" ht="20.25" customHeight="1" x14ac:dyDescent="0.3">
      <c r="B3" s="74" t="s">
        <v>46</v>
      </c>
      <c r="C3" s="74" t="s">
        <v>118</v>
      </c>
      <c r="D3" s="74" t="s">
        <v>54</v>
      </c>
      <c r="E3" s="74" t="s">
        <v>56</v>
      </c>
      <c r="F3" s="74" t="s">
        <v>5</v>
      </c>
      <c r="G3" s="74" t="s">
        <v>57</v>
      </c>
      <c r="H3" s="74" t="s">
        <v>26</v>
      </c>
      <c r="I3" s="74" t="s">
        <v>77</v>
      </c>
      <c r="J3" s="74" t="s">
        <v>78</v>
      </c>
      <c r="K3" s="74" t="s">
        <v>41</v>
      </c>
      <c r="L3" s="74" t="s">
        <v>47</v>
      </c>
      <c r="M3" s="74" t="s">
        <v>49</v>
      </c>
      <c r="N3" s="74" t="s">
        <v>50</v>
      </c>
      <c r="O3" s="120" t="s">
        <v>51</v>
      </c>
      <c r="P3" s="74" t="s">
        <v>58</v>
      </c>
      <c r="Q3" s="74" t="s">
        <v>59</v>
      </c>
      <c r="R3" s="74" t="s">
        <v>132</v>
      </c>
      <c r="S3" s="74" t="s">
        <v>58</v>
      </c>
      <c r="T3" s="74" t="s">
        <v>59</v>
      </c>
      <c r="U3" s="74" t="s">
        <v>132</v>
      </c>
      <c r="V3" s="74" t="s">
        <v>61</v>
      </c>
      <c r="W3" s="74" t="s">
        <v>60</v>
      </c>
      <c r="X3" s="74" t="s">
        <v>52</v>
      </c>
      <c r="Y3" s="74" t="s">
        <v>53</v>
      </c>
    </row>
    <row r="4" spans="2:25" ht="15" customHeight="1" x14ac:dyDescent="0.3">
      <c r="B4" s="3">
        <v>407</v>
      </c>
      <c r="C4" s="3" t="str">
        <f>VLOOKUP(B4,'1_문헌특성'!B:AZ,2,0)</f>
        <v>Ren (2021)</v>
      </c>
      <c r="D4" s="3" t="str">
        <f>VLOOKUP(B4,'1_문헌특성'!B:AZ,3,0)</f>
        <v>RCT</v>
      </c>
      <c r="E4" s="3" t="str">
        <f>VLOOKUP(B4,'1_문헌특성'!B:AZ,7,0)</f>
        <v>두경부종양</v>
      </c>
      <c r="F4" s="3" t="str">
        <f>VLOOKUP(B4,'1_문헌특성'!B:AZ,8,0)</f>
        <v>구인두암</v>
      </c>
      <c r="G4" s="3" t="str">
        <f>VLOOKUP(B4,'1_문헌특성'!B:AZ,9,0)</f>
        <v>절제가능한 국소진행성 구강 편평세포암(locally advanced resectable oral squamous cell carcinoma)</v>
      </c>
      <c r="H4" s="3" t="str">
        <f>VLOOKUP(B4,'1_문헌특성'!B:AZ,31,0)</f>
        <v>CT+RT+HT</v>
      </c>
      <c r="I4" s="3" t="str">
        <f>VLOOKUP(B4,'1_문헌특성'!B:AZ,38,0)</f>
        <v>NR</v>
      </c>
      <c r="J4" s="3" t="str">
        <f>VLOOKUP(B4,'1_문헌특성'!B:AZ,43,0)</f>
        <v>TPF 유도 CT와 함께 1,3,5,7,9일에 동시에 진행</v>
      </c>
      <c r="K4" s="3" t="str">
        <f>VLOOKUP(B4,'1_문헌특성'!B:AZ,51,0)</f>
        <v>방사선온열치료와 CT를 병행하는 방법은 절제가능한 3 혹은 4A단계 구강편평세포암환자에게 새로운 치료방법으로 반응율이 높은것으로 확인되었음</v>
      </c>
      <c r="L4" s="87" t="s">
        <v>490</v>
      </c>
      <c r="M4" s="3" t="s">
        <v>154</v>
      </c>
      <c r="N4" s="88" t="s">
        <v>132</v>
      </c>
      <c r="O4" s="88" t="s">
        <v>370</v>
      </c>
      <c r="P4" s="12">
        <v>55</v>
      </c>
      <c r="Q4" s="72">
        <v>26</v>
      </c>
      <c r="R4" s="71">
        <f>Q4/P4</f>
        <v>0.47272727272727272</v>
      </c>
      <c r="S4" s="3">
        <v>53</v>
      </c>
      <c r="T4" s="72">
        <v>34</v>
      </c>
      <c r="U4" s="71">
        <f>T4/S4</f>
        <v>0.64150943396226412</v>
      </c>
      <c r="V4" s="87" t="s">
        <v>156</v>
      </c>
      <c r="W4" s="87">
        <v>0.60219999999999996</v>
      </c>
      <c r="X4" s="87" t="s">
        <v>157</v>
      </c>
      <c r="Y4" s="87">
        <v>5.5100000000000003E-2</v>
      </c>
    </row>
    <row r="5" spans="2:25" ht="15" customHeight="1" x14ac:dyDescent="0.3">
      <c r="B5" s="3">
        <v>407</v>
      </c>
      <c r="C5" s="3" t="str">
        <f>VLOOKUP(B5,'1_문헌특성'!B:AZ,2,0)</f>
        <v>Ren (2021)</v>
      </c>
      <c r="D5" s="3" t="str">
        <f>VLOOKUP(B5,'1_문헌특성'!B:AZ,3,0)</f>
        <v>RCT</v>
      </c>
      <c r="E5" s="3" t="str">
        <f>VLOOKUP(B5,'1_문헌특성'!B:AZ,7,0)</f>
        <v>두경부종양</v>
      </c>
      <c r="F5" s="3" t="str">
        <f>VLOOKUP(B5,'1_문헌특성'!B:AZ,8,0)</f>
        <v>구인두암</v>
      </c>
      <c r="G5" s="3" t="str">
        <f>VLOOKUP(B5,'1_문헌특성'!B:AZ,9,0)</f>
        <v>절제가능한 국소진행성 구강 편평세포암(locally advanced resectable oral squamous cell carcinoma)</v>
      </c>
      <c r="H5" s="3" t="str">
        <f>VLOOKUP(B5,'1_문헌특성'!B:AZ,31,0)</f>
        <v>CT+RT+HT</v>
      </c>
      <c r="I5" s="3" t="str">
        <f>VLOOKUP(B5,'1_문헌특성'!B:AZ,38,0)</f>
        <v>NR</v>
      </c>
      <c r="J5" s="3" t="str">
        <f>VLOOKUP(B5,'1_문헌특성'!B:AZ,43,0)</f>
        <v>TPF 유도 CT와 함께 1,3,5,7,9일에 동시에 진행</v>
      </c>
      <c r="K5" s="3" t="str">
        <f>VLOOKUP(B5,'1_문헌특성'!B:AZ,51,0)</f>
        <v>방사선온열치료와 CT를 병행하는 방법은 절제가능한 3 혹은 4A단계 구강편평세포암환자에게 새로운 치료방법으로 반응율이 높은것으로 확인되었음</v>
      </c>
      <c r="L5" s="87" t="s">
        <v>490</v>
      </c>
      <c r="M5" s="3" t="s">
        <v>155</v>
      </c>
      <c r="N5" s="88" t="s">
        <v>132</v>
      </c>
      <c r="O5" s="88" t="s">
        <v>370</v>
      </c>
      <c r="P5" s="12">
        <v>55</v>
      </c>
      <c r="Q5" s="12" t="s">
        <v>122</v>
      </c>
      <c r="R5" s="12" t="s">
        <v>122</v>
      </c>
      <c r="S5" s="3">
        <v>53</v>
      </c>
      <c r="T5" s="12" t="s">
        <v>122</v>
      </c>
      <c r="U5" s="12" t="s">
        <v>122</v>
      </c>
      <c r="V5" s="87" t="s">
        <v>156</v>
      </c>
      <c r="W5" s="87">
        <v>0.56710000000000005</v>
      </c>
      <c r="X5" s="87" t="s">
        <v>158</v>
      </c>
      <c r="Y5" s="87">
        <v>3.3500000000000002E-2</v>
      </c>
    </row>
    <row r="6" spans="2:25" ht="15" customHeight="1" x14ac:dyDescent="0.3">
      <c r="B6" s="3">
        <v>407</v>
      </c>
      <c r="C6" s="3" t="str">
        <f>VLOOKUP(B6,'1_문헌특성'!B:AZ,2,0)</f>
        <v>Ren (2021)</v>
      </c>
      <c r="D6" s="3" t="str">
        <f>VLOOKUP(B6,'1_문헌특성'!B:AZ,3,0)</f>
        <v>RCT</v>
      </c>
      <c r="E6" s="3" t="str">
        <f>VLOOKUP(B6,'1_문헌특성'!B:AZ,7,0)</f>
        <v>두경부종양</v>
      </c>
      <c r="F6" s="3" t="str">
        <f>VLOOKUP(B6,'1_문헌특성'!B:AZ,8,0)</f>
        <v>구인두암</v>
      </c>
      <c r="G6" s="3" t="str">
        <f>VLOOKUP(B6,'1_문헌특성'!B:AZ,9,0)</f>
        <v>절제가능한 국소진행성 구강 편평세포암(locally advanced resectable oral squamous cell carcinoma)</v>
      </c>
      <c r="H6" s="3" t="str">
        <f>VLOOKUP(B6,'1_문헌특성'!B:AZ,31,0)</f>
        <v>CT+RT+HT</v>
      </c>
      <c r="I6" s="3" t="str">
        <f>VLOOKUP(B6,'1_문헌특성'!B:AZ,38,0)</f>
        <v>NR</v>
      </c>
      <c r="J6" s="3" t="str">
        <f>VLOOKUP(B6,'1_문헌특성'!B:AZ,43,0)</f>
        <v>TPF 유도 CT와 함께 1,3,5,7,9일에 동시에 진행</v>
      </c>
      <c r="K6" s="3" t="str">
        <f>VLOOKUP(B6,'1_문헌특성'!B:AZ,51,0)</f>
        <v>방사선온열치료와 CT를 병행하는 방법은 절제가능한 3 혹은 4A단계 구강편평세포암환자에게 새로운 치료방법으로 반응율이 높은것으로 확인되었음</v>
      </c>
      <c r="L6" s="87" t="s">
        <v>490</v>
      </c>
      <c r="M6" s="3" t="s">
        <v>368</v>
      </c>
      <c r="N6" s="88" t="s">
        <v>132</v>
      </c>
      <c r="O6" s="88" t="s">
        <v>370</v>
      </c>
      <c r="P6" s="12">
        <v>55</v>
      </c>
      <c r="Q6" s="44">
        <v>36</v>
      </c>
      <c r="R6" s="9">
        <v>0.65449999999999997</v>
      </c>
      <c r="S6" s="3">
        <v>53</v>
      </c>
      <c r="T6" s="44">
        <f>55*0.4</f>
        <v>22</v>
      </c>
      <c r="U6" s="9">
        <v>0.4</v>
      </c>
      <c r="V6" s="87" t="s">
        <v>122</v>
      </c>
      <c r="W6" s="87" t="s">
        <v>122</v>
      </c>
      <c r="X6" s="87" t="s">
        <v>122</v>
      </c>
      <c r="Y6" s="87">
        <v>8.8000000000000005E-3</v>
      </c>
    </row>
    <row r="7" spans="2:25" ht="15" customHeight="1" x14ac:dyDescent="0.3">
      <c r="B7" s="3">
        <v>407</v>
      </c>
      <c r="C7" s="3" t="str">
        <f>VLOOKUP(B7,'1_문헌특성'!B:AZ,2,0)</f>
        <v>Ren (2021)</v>
      </c>
      <c r="D7" s="3" t="str">
        <f>VLOOKUP(B7,'1_문헌특성'!B:AZ,3,0)</f>
        <v>RCT</v>
      </c>
      <c r="E7" s="3" t="str">
        <f>VLOOKUP(B7,'1_문헌특성'!B:AZ,7,0)</f>
        <v>두경부종양</v>
      </c>
      <c r="F7" s="3" t="str">
        <f>VLOOKUP(B7,'1_문헌특성'!B:AZ,8,0)</f>
        <v>구인두암</v>
      </c>
      <c r="G7" s="3" t="str">
        <f>VLOOKUP(B7,'1_문헌특성'!B:AZ,9,0)</f>
        <v>절제가능한 국소진행성 구강 편평세포암(locally advanced resectable oral squamous cell carcinoma)</v>
      </c>
      <c r="H7" s="3" t="str">
        <f>VLOOKUP(B7,'1_문헌특성'!B:AZ,31,0)</f>
        <v>CT+RT+HT</v>
      </c>
      <c r="I7" s="3" t="str">
        <f>VLOOKUP(B7,'1_문헌특성'!B:AZ,38,0)</f>
        <v>NR</v>
      </c>
      <c r="J7" s="3" t="str">
        <f>VLOOKUP(B7,'1_문헌특성'!B:AZ,43,0)</f>
        <v>TPF 유도 CT와 함께 1,3,5,7,9일에 동시에 진행</v>
      </c>
      <c r="K7" s="3" t="str">
        <f>VLOOKUP(B7,'1_문헌특성'!B:AZ,51,0)</f>
        <v>방사선온열치료와 CT를 병행하는 방법은 절제가능한 3 혹은 4A단계 구강편평세포암환자에게 새로운 치료방법으로 반응율이 높은것으로 확인되었음</v>
      </c>
      <c r="L7" s="87" t="s">
        <v>490</v>
      </c>
      <c r="M7" s="3" t="s">
        <v>365</v>
      </c>
      <c r="N7" s="88" t="s">
        <v>132</v>
      </c>
      <c r="O7" s="88" t="s">
        <v>369</v>
      </c>
      <c r="P7" s="12">
        <v>55</v>
      </c>
      <c r="Q7" s="48">
        <v>3</v>
      </c>
      <c r="R7" s="71">
        <f>Q7/P7</f>
        <v>5.4545454545454543E-2</v>
      </c>
      <c r="S7" s="3">
        <v>60</v>
      </c>
      <c r="T7" s="48">
        <v>5</v>
      </c>
      <c r="U7" s="71">
        <f>T7/S7</f>
        <v>8.3333333333333329E-2</v>
      </c>
      <c r="V7" s="87" t="s">
        <v>122</v>
      </c>
      <c r="W7" s="87" t="s">
        <v>122</v>
      </c>
      <c r="X7" s="87" t="s">
        <v>122</v>
      </c>
      <c r="Y7" s="87" t="s">
        <v>122</v>
      </c>
    </row>
    <row r="8" spans="2:25" ht="15" customHeight="1" x14ac:dyDescent="0.3">
      <c r="B8" s="3">
        <v>407</v>
      </c>
      <c r="C8" s="3" t="str">
        <f>VLOOKUP(B8,'1_문헌특성'!B:AZ,2,0)</f>
        <v>Ren (2021)</v>
      </c>
      <c r="D8" s="3" t="str">
        <f>VLOOKUP(B8,'1_문헌특성'!B:AZ,3,0)</f>
        <v>RCT</v>
      </c>
      <c r="E8" s="3" t="str">
        <f>VLOOKUP(B8,'1_문헌특성'!B:AZ,7,0)</f>
        <v>두경부종양</v>
      </c>
      <c r="F8" s="3" t="str">
        <f>VLOOKUP(B8,'1_문헌특성'!B:AZ,8,0)</f>
        <v>구인두암</v>
      </c>
      <c r="G8" s="3" t="str">
        <f>VLOOKUP(B8,'1_문헌특성'!B:AZ,9,0)</f>
        <v>절제가능한 국소진행성 구강 편평세포암(locally advanced resectable oral squamous cell carcinoma)</v>
      </c>
      <c r="H8" s="3" t="str">
        <f>VLOOKUP(B8,'1_문헌특성'!B:AZ,31,0)</f>
        <v>CT+RT+HT</v>
      </c>
      <c r="I8" s="3" t="str">
        <f>VLOOKUP(B8,'1_문헌특성'!B:AZ,38,0)</f>
        <v>NR</v>
      </c>
      <c r="J8" s="3" t="str">
        <f>VLOOKUP(B8,'1_문헌특성'!B:AZ,43,0)</f>
        <v>TPF 유도 CT와 함께 1,3,5,7,9일에 동시에 진행</v>
      </c>
      <c r="K8" s="3" t="str">
        <f>VLOOKUP(B8,'1_문헌특성'!B:AZ,51,0)</f>
        <v>방사선온열치료와 CT를 병행하는 방법은 절제가능한 3 혹은 4A단계 구강편평세포암환자에게 새로운 치료방법으로 반응율이 높은것으로 확인되었음</v>
      </c>
      <c r="L8" s="87" t="s">
        <v>490</v>
      </c>
      <c r="M8" s="3" t="s">
        <v>366</v>
      </c>
      <c r="N8" s="88" t="s">
        <v>132</v>
      </c>
      <c r="O8" s="88" t="s">
        <v>369</v>
      </c>
      <c r="P8" s="12">
        <v>55</v>
      </c>
      <c r="Q8" s="48">
        <v>16</v>
      </c>
      <c r="R8" s="71">
        <f t="shared" ref="R8:R10" si="0">Q8/P8</f>
        <v>0.29090909090909089</v>
      </c>
      <c r="S8" s="3">
        <v>60</v>
      </c>
      <c r="T8" s="48">
        <v>31</v>
      </c>
      <c r="U8" s="71">
        <f t="shared" ref="U8:U10" si="1">T8/S8</f>
        <v>0.51666666666666672</v>
      </c>
      <c r="V8" s="87" t="s">
        <v>122</v>
      </c>
      <c r="W8" s="87" t="s">
        <v>122</v>
      </c>
      <c r="X8" s="87" t="s">
        <v>122</v>
      </c>
      <c r="Y8" s="87" t="s">
        <v>122</v>
      </c>
    </row>
    <row r="9" spans="2:25" ht="15" customHeight="1" x14ac:dyDescent="0.3">
      <c r="B9" s="3">
        <v>407</v>
      </c>
      <c r="C9" s="3" t="str">
        <f>VLOOKUP(B9,'1_문헌특성'!B:AZ,2,0)</f>
        <v>Ren (2021)</v>
      </c>
      <c r="D9" s="3" t="str">
        <f>VLOOKUP(B9,'1_문헌특성'!B:AZ,3,0)</f>
        <v>RCT</v>
      </c>
      <c r="E9" s="3" t="str">
        <f>VLOOKUP(B9,'1_문헌특성'!B:AZ,7,0)</f>
        <v>두경부종양</v>
      </c>
      <c r="F9" s="3" t="str">
        <f>VLOOKUP(B9,'1_문헌특성'!B:AZ,8,0)</f>
        <v>구인두암</v>
      </c>
      <c r="G9" s="3" t="str">
        <f>VLOOKUP(B9,'1_문헌특성'!B:AZ,9,0)</f>
        <v>절제가능한 국소진행성 구강 편평세포암(locally advanced resectable oral squamous cell carcinoma)</v>
      </c>
      <c r="H9" s="3" t="str">
        <f>VLOOKUP(B9,'1_문헌특성'!B:AZ,31,0)</f>
        <v>CT+RT+HT</v>
      </c>
      <c r="I9" s="3" t="str">
        <f>VLOOKUP(B9,'1_문헌특성'!B:AZ,38,0)</f>
        <v>NR</v>
      </c>
      <c r="J9" s="3" t="str">
        <f>VLOOKUP(B9,'1_문헌특성'!B:AZ,43,0)</f>
        <v>TPF 유도 CT와 함께 1,3,5,7,9일에 동시에 진행</v>
      </c>
      <c r="K9" s="3" t="str">
        <f>VLOOKUP(B9,'1_문헌특성'!B:AZ,51,0)</f>
        <v>방사선온열치료와 CT를 병행하는 방법은 절제가능한 3 혹은 4A단계 구강편평세포암환자에게 새로운 치료방법으로 반응율이 높은것으로 확인되었음</v>
      </c>
      <c r="L9" s="87" t="s">
        <v>490</v>
      </c>
      <c r="M9" s="3" t="s">
        <v>364</v>
      </c>
      <c r="N9" s="88" t="s">
        <v>132</v>
      </c>
      <c r="O9" s="88" t="s">
        <v>369</v>
      </c>
      <c r="P9" s="12">
        <v>55</v>
      </c>
      <c r="Q9" s="48">
        <v>28</v>
      </c>
      <c r="R9" s="71">
        <f t="shared" si="0"/>
        <v>0.50909090909090904</v>
      </c>
      <c r="S9" s="3">
        <v>60</v>
      </c>
      <c r="T9" s="48">
        <v>24</v>
      </c>
      <c r="U9" s="71">
        <f t="shared" si="1"/>
        <v>0.4</v>
      </c>
      <c r="V9" s="87" t="s">
        <v>122</v>
      </c>
      <c r="W9" s="87" t="s">
        <v>122</v>
      </c>
      <c r="X9" s="87" t="s">
        <v>122</v>
      </c>
      <c r="Y9" s="87" t="s">
        <v>122</v>
      </c>
    </row>
    <row r="10" spans="2:25" ht="15" customHeight="1" x14ac:dyDescent="0.3">
      <c r="B10" s="3">
        <v>407</v>
      </c>
      <c r="C10" s="3" t="str">
        <f>VLOOKUP(B10,'1_문헌특성'!B:AZ,2,0)</f>
        <v>Ren (2021)</v>
      </c>
      <c r="D10" s="3" t="str">
        <f>VLOOKUP(B10,'1_문헌특성'!B:AZ,3,0)</f>
        <v>RCT</v>
      </c>
      <c r="E10" s="3" t="str">
        <f>VLOOKUP(B10,'1_문헌특성'!B:AZ,7,0)</f>
        <v>두경부종양</v>
      </c>
      <c r="F10" s="3" t="str">
        <f>VLOOKUP(B10,'1_문헌특성'!B:AZ,8,0)</f>
        <v>구인두암</v>
      </c>
      <c r="G10" s="3" t="str">
        <f>VLOOKUP(B10,'1_문헌특성'!B:AZ,9,0)</f>
        <v>절제가능한 국소진행성 구강 편평세포암(locally advanced resectable oral squamous cell carcinoma)</v>
      </c>
      <c r="H10" s="3" t="str">
        <f>VLOOKUP(B10,'1_문헌특성'!B:AZ,31,0)</f>
        <v>CT+RT+HT</v>
      </c>
      <c r="I10" s="3" t="str">
        <f>VLOOKUP(B10,'1_문헌특성'!B:AZ,38,0)</f>
        <v>NR</v>
      </c>
      <c r="J10" s="3" t="str">
        <f>VLOOKUP(B10,'1_문헌특성'!B:AZ,43,0)</f>
        <v>TPF 유도 CT와 함께 1,3,5,7,9일에 동시에 진행</v>
      </c>
      <c r="K10" s="3" t="str">
        <f>VLOOKUP(B10,'1_문헌특성'!B:AZ,51,0)</f>
        <v>방사선온열치료와 CT를 병행하는 방법은 절제가능한 3 혹은 4A단계 구강편평세포암환자에게 새로운 치료방법으로 반응율이 높은것으로 확인되었음</v>
      </c>
      <c r="L10" s="87" t="s">
        <v>490</v>
      </c>
      <c r="M10" s="3" t="s">
        <v>367</v>
      </c>
      <c r="N10" s="88" t="s">
        <v>132</v>
      </c>
      <c r="O10" s="88" t="s">
        <v>369</v>
      </c>
      <c r="P10" s="12">
        <v>55</v>
      </c>
      <c r="Q10" s="48">
        <v>8</v>
      </c>
      <c r="R10" s="71">
        <f t="shared" si="0"/>
        <v>0.14545454545454545</v>
      </c>
      <c r="S10" s="3">
        <v>60</v>
      </c>
      <c r="T10" s="48">
        <v>0</v>
      </c>
      <c r="U10" s="71">
        <f t="shared" si="1"/>
        <v>0</v>
      </c>
      <c r="V10" s="87" t="s">
        <v>122</v>
      </c>
      <c r="W10" s="87" t="s">
        <v>122</v>
      </c>
      <c r="X10" s="87" t="s">
        <v>122</v>
      </c>
      <c r="Y10" s="87" t="s">
        <v>122</v>
      </c>
    </row>
    <row r="11" spans="2:25" s="35" customFormat="1" ht="15" customHeight="1" x14ac:dyDescent="0.3">
      <c r="B11" s="32">
        <v>5642</v>
      </c>
      <c r="C11" s="32" t="str">
        <f>VLOOKUP(B11,'1_문헌특성'!B:AZ,2,0)</f>
        <v>Hua (2011)</v>
      </c>
      <c r="D11" s="32" t="str">
        <f>VLOOKUP(B11,'1_문헌특성'!B:AZ,3,0)</f>
        <v>RCT</v>
      </c>
      <c r="E11" s="32" t="str">
        <f>VLOOKUP(B11,'1_문헌특성'!B:AZ,7,0)</f>
        <v>두경부종양</v>
      </c>
      <c r="F11" s="32" t="str">
        <f>VLOOKUP(B11,'1_문헌특성'!B:AZ,8,0)</f>
        <v>구인두암</v>
      </c>
      <c r="G11" s="32" t="str">
        <f>VLOOKUP(B11,'1_문헌특성'!B:AZ,9,0)</f>
        <v>비인두암</v>
      </c>
      <c r="H11" s="32" t="str">
        <f>VLOOKUP(B11,'1_문헌특성'!B:AZ,31,0)</f>
        <v>CT+RT+HT</v>
      </c>
      <c r="I11" s="32" t="str">
        <f>VLOOKUP(B11,'1_문헌특성'!B:AZ,38,0)</f>
        <v>WE2102-A Microwave
Hyperthermia System</v>
      </c>
      <c r="J11" s="32" t="str">
        <f>VLOOKUP(B11,'1_문헌특성'!B:AZ,43,0)</f>
        <v>RT 30분 전후 혹은 cistrin 주입후 2시간 후</v>
      </c>
      <c r="K11" s="32" t="str">
        <f>VLOOKUP(B11,'1_문헌특성'!B:AZ,51,0)</f>
        <v>RT+방사선온열치료는 NPC환자들에게 견딜 수 있는 수준임. 추가적인 방사선온열치료는 local 종양치료에서 긍정적 효과를 보임</v>
      </c>
      <c r="L11" s="87" t="s">
        <v>490</v>
      </c>
      <c r="M11" s="10" t="s">
        <v>130</v>
      </c>
      <c r="N11" s="88" t="s">
        <v>132</v>
      </c>
      <c r="O11" s="76" t="s">
        <v>322</v>
      </c>
      <c r="P11" s="33">
        <v>90</v>
      </c>
      <c r="Q11" s="33">
        <v>86</v>
      </c>
      <c r="R11" s="34">
        <v>0.95599999999999996</v>
      </c>
      <c r="S11" s="35">
        <v>90</v>
      </c>
      <c r="T11" s="35">
        <v>73</v>
      </c>
      <c r="U11" s="36">
        <v>0.81100000000000005</v>
      </c>
      <c r="V11" s="76" t="s">
        <v>122</v>
      </c>
      <c r="W11" s="76" t="s">
        <v>122</v>
      </c>
      <c r="X11" s="76" t="s">
        <v>122</v>
      </c>
      <c r="Y11" s="76">
        <v>3.0000000000000001E-3</v>
      </c>
    </row>
    <row r="12" spans="2:25" s="35" customFormat="1" ht="15" customHeight="1" x14ac:dyDescent="0.3">
      <c r="B12" s="32">
        <v>5642</v>
      </c>
      <c r="C12" s="32" t="str">
        <f>VLOOKUP(B12,'1_문헌특성'!B:AZ,2,0)</f>
        <v>Hua (2011)</v>
      </c>
      <c r="D12" s="32" t="str">
        <f>VLOOKUP(B12,'1_문헌특성'!B:AZ,3,0)</f>
        <v>RCT</v>
      </c>
      <c r="E12" s="32" t="str">
        <f>VLOOKUP(B12,'1_문헌특성'!B:AZ,7,0)</f>
        <v>두경부종양</v>
      </c>
      <c r="F12" s="32" t="str">
        <f>VLOOKUP(B12,'1_문헌특성'!B:AZ,8,0)</f>
        <v>구인두암</v>
      </c>
      <c r="G12" s="32" t="str">
        <f>VLOOKUP(B12,'1_문헌특성'!B:AZ,9,0)</f>
        <v>비인두암</v>
      </c>
      <c r="H12" s="32" t="str">
        <f>VLOOKUP(B12,'1_문헌특성'!B:AZ,31,0)</f>
        <v>CT+RT+HT</v>
      </c>
      <c r="I12" s="32" t="str">
        <f>VLOOKUP(B12,'1_문헌특성'!B:AZ,38,0)</f>
        <v>WE2102-A Microwave
Hyperthermia System</v>
      </c>
      <c r="J12" s="32" t="str">
        <f>VLOOKUP(B12,'1_문헌특성'!B:AZ,43,0)</f>
        <v>RT 30분 전후 혹은 cistrin 주입후 2시간 후</v>
      </c>
      <c r="K12" s="32" t="str">
        <f>VLOOKUP(B12,'1_문헌특성'!B:AZ,51,0)</f>
        <v>RT+방사선온열치료는 NPC환자들에게 견딜 수 있는 수준임. 추가적인 방사선온열치료는 local 종양치료에서 긍정적 효과를 보임</v>
      </c>
      <c r="L12" s="76" t="s">
        <v>172</v>
      </c>
      <c r="M12" s="3" t="s">
        <v>367</v>
      </c>
      <c r="N12" s="88" t="s">
        <v>132</v>
      </c>
      <c r="O12" s="76" t="s">
        <v>322</v>
      </c>
      <c r="P12" s="33">
        <v>15</v>
      </c>
      <c r="Q12" s="33">
        <v>15</v>
      </c>
      <c r="R12" s="37">
        <v>1</v>
      </c>
      <c r="S12" s="33">
        <v>14</v>
      </c>
      <c r="T12" s="33">
        <v>14</v>
      </c>
      <c r="U12" s="37">
        <v>1</v>
      </c>
      <c r="V12" s="76" t="s">
        <v>122</v>
      </c>
      <c r="W12" s="76" t="s">
        <v>122</v>
      </c>
      <c r="X12" s="76" t="s">
        <v>122</v>
      </c>
      <c r="Y12" s="76" t="s">
        <v>122</v>
      </c>
    </row>
    <row r="13" spans="2:25" s="35" customFormat="1" ht="15" customHeight="1" x14ac:dyDescent="0.3">
      <c r="B13" s="32">
        <v>5642</v>
      </c>
      <c r="C13" s="32" t="str">
        <f>VLOOKUP(B13,'1_문헌특성'!B:AZ,2,0)</f>
        <v>Hua (2011)</v>
      </c>
      <c r="D13" s="32" t="str">
        <f>VLOOKUP(B13,'1_문헌특성'!B:AZ,3,0)</f>
        <v>RCT</v>
      </c>
      <c r="E13" s="32" t="str">
        <f>VLOOKUP(B13,'1_문헌특성'!B:AZ,7,0)</f>
        <v>두경부종양</v>
      </c>
      <c r="F13" s="32" t="str">
        <f>VLOOKUP(B13,'1_문헌특성'!B:AZ,8,0)</f>
        <v>구인두암</v>
      </c>
      <c r="G13" s="32" t="str">
        <f>VLOOKUP(B13,'1_문헌특성'!B:AZ,9,0)</f>
        <v>비인두암</v>
      </c>
      <c r="H13" s="32" t="str">
        <f>VLOOKUP(B13,'1_문헌특성'!B:AZ,31,0)</f>
        <v>CT+RT+HT</v>
      </c>
      <c r="I13" s="32" t="str">
        <f>VLOOKUP(B13,'1_문헌특성'!B:AZ,38,0)</f>
        <v>WE2102-A Microwave
Hyperthermia System</v>
      </c>
      <c r="J13" s="32" t="str">
        <f>VLOOKUP(B13,'1_문헌특성'!B:AZ,43,0)</f>
        <v>RT 30분 전후 혹은 cistrin 주입후 2시간 후</v>
      </c>
      <c r="K13" s="32" t="str">
        <f>VLOOKUP(B13,'1_문헌특성'!B:AZ,51,0)</f>
        <v>RT+방사선온열치료는 NPC환자들에게 견딜 수 있는 수준임. 추가적인 방사선온열치료는 local 종양치료에서 긍정적 효과를 보임</v>
      </c>
      <c r="L13" s="76" t="s">
        <v>173</v>
      </c>
      <c r="M13" s="3" t="s">
        <v>367</v>
      </c>
      <c r="N13" s="88" t="s">
        <v>132</v>
      </c>
      <c r="O13" s="76" t="s">
        <v>322</v>
      </c>
      <c r="P13" s="33">
        <v>35</v>
      </c>
      <c r="Q13" s="33">
        <v>34</v>
      </c>
      <c r="R13" s="34">
        <v>0.97099999999999997</v>
      </c>
      <c r="S13" s="33">
        <v>39</v>
      </c>
      <c r="T13" s="33">
        <v>31</v>
      </c>
      <c r="U13" s="34">
        <v>0.79500000000000004</v>
      </c>
      <c r="V13" s="76" t="s">
        <v>122</v>
      </c>
      <c r="W13" s="76" t="s">
        <v>122</v>
      </c>
      <c r="X13" s="76" t="s">
        <v>122</v>
      </c>
      <c r="Y13" s="76">
        <v>0.03</v>
      </c>
    </row>
    <row r="14" spans="2:25" s="35" customFormat="1" ht="15" customHeight="1" x14ac:dyDescent="0.3">
      <c r="B14" s="32">
        <v>5642</v>
      </c>
      <c r="C14" s="32" t="str">
        <f>VLOOKUP(B14,'1_문헌특성'!B:AZ,2,0)</f>
        <v>Hua (2011)</v>
      </c>
      <c r="D14" s="32" t="str">
        <f>VLOOKUP(B14,'1_문헌특성'!B:AZ,3,0)</f>
        <v>RCT</v>
      </c>
      <c r="E14" s="32" t="str">
        <f>VLOOKUP(B14,'1_문헌특성'!B:AZ,7,0)</f>
        <v>두경부종양</v>
      </c>
      <c r="F14" s="32" t="str">
        <f>VLOOKUP(B14,'1_문헌특성'!B:AZ,8,0)</f>
        <v>구인두암</v>
      </c>
      <c r="G14" s="32" t="str">
        <f>VLOOKUP(B14,'1_문헌특성'!B:AZ,9,0)</f>
        <v>비인두암</v>
      </c>
      <c r="H14" s="32" t="str">
        <f>VLOOKUP(B14,'1_문헌특성'!B:AZ,31,0)</f>
        <v>CT+RT+HT</v>
      </c>
      <c r="I14" s="32" t="str">
        <f>VLOOKUP(B14,'1_문헌특성'!B:AZ,38,0)</f>
        <v>WE2102-A Microwave
Hyperthermia System</v>
      </c>
      <c r="J14" s="32" t="str">
        <f>VLOOKUP(B14,'1_문헌특성'!B:AZ,43,0)</f>
        <v>RT 30분 전후 혹은 cistrin 주입후 2시간 후</v>
      </c>
      <c r="K14" s="32" t="str">
        <f>VLOOKUP(B14,'1_문헌특성'!B:AZ,51,0)</f>
        <v>RT+방사선온열치료는 NPC환자들에게 견딜 수 있는 수준임. 추가적인 방사선온열치료는 local 종양치료에서 긍정적 효과를 보임</v>
      </c>
      <c r="L14" s="76" t="s">
        <v>174</v>
      </c>
      <c r="M14" s="3" t="s">
        <v>367</v>
      </c>
      <c r="N14" s="88" t="s">
        <v>132</v>
      </c>
      <c r="O14" s="76" t="s">
        <v>322</v>
      </c>
      <c r="P14" s="33">
        <v>32</v>
      </c>
      <c r="Q14" s="33">
        <v>31</v>
      </c>
      <c r="R14" s="34">
        <v>0.96899999999999997</v>
      </c>
      <c r="S14" s="33">
        <v>30</v>
      </c>
      <c r="T14" s="33">
        <v>23</v>
      </c>
      <c r="U14" s="34">
        <v>0.76700000000000002</v>
      </c>
      <c r="V14" s="76" t="s">
        <v>122</v>
      </c>
      <c r="W14" s="76" t="s">
        <v>122</v>
      </c>
      <c r="X14" s="76" t="s">
        <v>122</v>
      </c>
      <c r="Y14" s="76">
        <v>0.02</v>
      </c>
    </row>
    <row r="15" spans="2:25" s="35" customFormat="1" ht="15" customHeight="1" x14ac:dyDescent="0.3">
      <c r="B15" s="32">
        <v>5642</v>
      </c>
      <c r="C15" s="32" t="str">
        <f>VLOOKUP(B15,'1_문헌특성'!B:AZ,2,0)</f>
        <v>Hua (2011)</v>
      </c>
      <c r="D15" s="32" t="str">
        <f>VLOOKUP(B15,'1_문헌특성'!B:AZ,3,0)</f>
        <v>RCT</v>
      </c>
      <c r="E15" s="32" t="str">
        <f>VLOOKUP(B15,'1_문헌특성'!B:AZ,7,0)</f>
        <v>두경부종양</v>
      </c>
      <c r="F15" s="32" t="str">
        <f>VLOOKUP(B15,'1_문헌특성'!B:AZ,8,0)</f>
        <v>구인두암</v>
      </c>
      <c r="G15" s="32" t="str">
        <f>VLOOKUP(B15,'1_문헌특성'!B:AZ,9,0)</f>
        <v>비인두암</v>
      </c>
      <c r="H15" s="32" t="str">
        <f>VLOOKUP(B15,'1_문헌특성'!B:AZ,31,0)</f>
        <v>CT+RT+HT</v>
      </c>
      <c r="I15" s="32" t="str">
        <f>VLOOKUP(B15,'1_문헌특성'!B:AZ,38,0)</f>
        <v>WE2102-A Microwave
Hyperthermia System</v>
      </c>
      <c r="J15" s="32" t="str">
        <f>VLOOKUP(B15,'1_문헌특성'!B:AZ,43,0)</f>
        <v>RT 30분 전후 혹은 cistrin 주입후 2시간 후</v>
      </c>
      <c r="K15" s="32" t="str">
        <f>VLOOKUP(B15,'1_문헌특성'!B:AZ,51,0)</f>
        <v>RT+방사선온열치료는 NPC환자들에게 견딜 수 있는 수준임. 추가적인 방사선온열치료는 local 종양치료에서 긍정적 효과를 보임</v>
      </c>
      <c r="L15" s="76" t="s">
        <v>175</v>
      </c>
      <c r="M15" s="3" t="s">
        <v>367</v>
      </c>
      <c r="N15" s="88" t="s">
        <v>132</v>
      </c>
      <c r="O15" s="76" t="s">
        <v>322</v>
      </c>
      <c r="P15" s="33">
        <v>8</v>
      </c>
      <c r="Q15" s="33">
        <v>6</v>
      </c>
      <c r="R15" s="37">
        <v>0.75</v>
      </c>
      <c r="S15" s="33">
        <v>7</v>
      </c>
      <c r="T15" s="33">
        <v>5</v>
      </c>
      <c r="U15" s="34">
        <v>0.71399999999999997</v>
      </c>
      <c r="V15" s="76" t="s">
        <v>122</v>
      </c>
      <c r="W15" s="76" t="s">
        <v>122</v>
      </c>
      <c r="X15" s="76" t="s">
        <v>122</v>
      </c>
      <c r="Y15" s="76">
        <v>1</v>
      </c>
    </row>
    <row r="16" spans="2:25" s="35" customFormat="1" ht="15" customHeight="1" x14ac:dyDescent="0.3">
      <c r="B16" s="32">
        <v>5642</v>
      </c>
      <c r="C16" s="32" t="str">
        <f>VLOOKUP(B16,'1_문헌특성'!B:AZ,2,0)</f>
        <v>Hua (2011)</v>
      </c>
      <c r="D16" s="32" t="str">
        <f>VLOOKUP(B16,'1_문헌특성'!B:AZ,3,0)</f>
        <v>RCT</v>
      </c>
      <c r="E16" s="32" t="str">
        <f>VLOOKUP(B16,'1_문헌특성'!B:AZ,7,0)</f>
        <v>두경부종양</v>
      </c>
      <c r="F16" s="32" t="str">
        <f>VLOOKUP(B16,'1_문헌특성'!B:AZ,8,0)</f>
        <v>구인두암</v>
      </c>
      <c r="G16" s="32" t="str">
        <f>VLOOKUP(B16,'1_문헌특성'!B:AZ,9,0)</f>
        <v>비인두암</v>
      </c>
      <c r="H16" s="32" t="str">
        <f>VLOOKUP(B16,'1_문헌특성'!B:AZ,31,0)</f>
        <v>CT+RT+HT</v>
      </c>
      <c r="I16" s="32" t="str">
        <f>VLOOKUP(B16,'1_문헌특성'!B:AZ,38,0)</f>
        <v>WE2102-A Microwave
Hyperthermia System</v>
      </c>
      <c r="J16" s="32" t="str">
        <f>VLOOKUP(B16,'1_문헌특성'!B:AZ,43,0)</f>
        <v>RT 30분 전후 혹은 cistrin 주입후 2시간 후</v>
      </c>
      <c r="K16" s="32" t="str">
        <f>VLOOKUP(B16,'1_문헌특성'!B:AZ,51,0)</f>
        <v>RT+방사선온열치료는 NPC환자들에게 견딜 수 있는 수준임. 추가적인 방사선온열치료는 local 종양치료에서 긍정적 효과를 보임</v>
      </c>
      <c r="L16" s="87" t="s">
        <v>490</v>
      </c>
      <c r="M16" s="32" t="s">
        <v>162</v>
      </c>
      <c r="N16" s="88" t="s">
        <v>132</v>
      </c>
      <c r="O16" s="76" t="s">
        <v>127</v>
      </c>
      <c r="P16" s="32">
        <v>90</v>
      </c>
      <c r="Q16" s="32">
        <f>P16*R16</f>
        <v>62.19</v>
      </c>
      <c r="R16" s="50">
        <v>0.69099999999999995</v>
      </c>
      <c r="S16" s="32">
        <v>90</v>
      </c>
      <c r="T16" s="32">
        <f>S16*U16</f>
        <v>52.83</v>
      </c>
      <c r="U16" s="50">
        <v>0.58699999999999997</v>
      </c>
      <c r="V16" s="76" t="s">
        <v>122</v>
      </c>
      <c r="W16" s="76" t="s">
        <v>122</v>
      </c>
      <c r="X16" s="76" t="s">
        <v>122</v>
      </c>
      <c r="Y16" s="76">
        <v>3.9E-2</v>
      </c>
    </row>
    <row r="17" spans="2:27" s="35" customFormat="1" ht="15" customHeight="1" x14ac:dyDescent="0.3">
      <c r="B17" s="32">
        <v>5642</v>
      </c>
      <c r="C17" s="32" t="str">
        <f>VLOOKUP(B17,'1_문헌특성'!B:AZ,2,0)</f>
        <v>Hua (2011)</v>
      </c>
      <c r="D17" s="32" t="str">
        <f>VLOOKUP(B17,'1_문헌특성'!B:AZ,3,0)</f>
        <v>RCT</v>
      </c>
      <c r="E17" s="32" t="str">
        <f>VLOOKUP(B17,'1_문헌특성'!B:AZ,7,0)</f>
        <v>두경부종양</v>
      </c>
      <c r="F17" s="32" t="str">
        <f>VLOOKUP(B17,'1_문헌특성'!B:AZ,8,0)</f>
        <v>구인두암</v>
      </c>
      <c r="G17" s="32" t="str">
        <f>VLOOKUP(B17,'1_문헌특성'!B:AZ,9,0)</f>
        <v>비인두암</v>
      </c>
      <c r="H17" s="32" t="str">
        <f>VLOOKUP(B17,'1_문헌특성'!B:AZ,31,0)</f>
        <v>CT+RT+HT</v>
      </c>
      <c r="I17" s="32" t="str">
        <f>VLOOKUP(B17,'1_문헌특성'!B:AZ,38,0)</f>
        <v>WE2102-A Microwave
Hyperthermia System</v>
      </c>
      <c r="J17" s="32" t="str">
        <f>VLOOKUP(B17,'1_문헌특성'!B:AZ,43,0)</f>
        <v>RT 30분 전후 혹은 cistrin 주입후 2시간 후</v>
      </c>
      <c r="K17" s="32" t="str">
        <f>VLOOKUP(B17,'1_문헌특성'!B:AZ,51,0)</f>
        <v>RT+방사선온열치료는 NPC환자들에게 견딜 수 있는 수준임. 추가적인 방사선온열치료는 local 종양치료에서 긍정적 효과를 보임</v>
      </c>
      <c r="L17" s="87" t="s">
        <v>490</v>
      </c>
      <c r="M17" s="32" t="s">
        <v>176</v>
      </c>
      <c r="N17" s="88" t="s">
        <v>132</v>
      </c>
      <c r="O17" s="76" t="s">
        <v>127</v>
      </c>
      <c r="P17" s="68">
        <v>90</v>
      </c>
      <c r="Q17" s="68">
        <v>70</v>
      </c>
      <c r="R17" s="50">
        <v>0.78200000000000003</v>
      </c>
      <c r="S17" s="68">
        <v>90</v>
      </c>
      <c r="T17" s="68">
        <v>63</v>
      </c>
      <c r="U17" s="50">
        <v>0.70299999999999996</v>
      </c>
      <c r="V17" s="76" t="s">
        <v>122</v>
      </c>
      <c r="W17" s="76" t="s">
        <v>122</v>
      </c>
      <c r="X17" s="76" t="s">
        <v>122</v>
      </c>
      <c r="Y17" s="76">
        <v>0.14000000000000001</v>
      </c>
    </row>
    <row r="18" spans="2:27" s="35" customFormat="1" ht="15" customHeight="1" x14ac:dyDescent="0.3">
      <c r="B18" s="32">
        <v>5642</v>
      </c>
      <c r="C18" s="32" t="str">
        <f>VLOOKUP(B18,'1_문헌특성'!B:AZ,2,0)</f>
        <v>Hua (2011)</v>
      </c>
      <c r="D18" s="32" t="str">
        <f>VLOOKUP(B18,'1_문헌특성'!B:AZ,3,0)</f>
        <v>RCT</v>
      </c>
      <c r="E18" s="32" t="str">
        <f>VLOOKUP(B18,'1_문헌특성'!B:AZ,7,0)</f>
        <v>두경부종양</v>
      </c>
      <c r="F18" s="32" t="str">
        <f>VLOOKUP(B18,'1_문헌특성'!B:AZ,8,0)</f>
        <v>구인두암</v>
      </c>
      <c r="G18" s="32" t="str">
        <f>VLOOKUP(B18,'1_문헌특성'!B:AZ,9,0)</f>
        <v>비인두암</v>
      </c>
      <c r="H18" s="32" t="str">
        <f>VLOOKUP(B18,'1_문헌특성'!B:AZ,31,0)</f>
        <v>CT+RT+HT</v>
      </c>
      <c r="I18" s="32" t="str">
        <f>VLOOKUP(B18,'1_문헌특성'!B:AZ,38,0)</f>
        <v>WE2102-A Microwave
Hyperthermia System</v>
      </c>
      <c r="J18" s="32" t="str">
        <f>VLOOKUP(B18,'1_문헌특성'!B:AZ,43,0)</f>
        <v>RT 30분 전후 혹은 cistrin 주입후 2시간 후</v>
      </c>
      <c r="K18" s="32" t="str">
        <f>VLOOKUP(B18,'1_문헌특성'!B:AZ,51,0)</f>
        <v>RT+방사선온열치료는 NPC환자들에게 견딜 수 있는 수준임. 추가적인 방사선온열치료는 local 종양치료에서 긍정적 효과를 보임</v>
      </c>
      <c r="L18" s="87" t="s">
        <v>490</v>
      </c>
      <c r="M18" s="32" t="s">
        <v>197</v>
      </c>
      <c r="N18" s="76" t="s">
        <v>132</v>
      </c>
      <c r="O18" s="76" t="s">
        <v>314</v>
      </c>
      <c r="P18" s="32">
        <v>90</v>
      </c>
      <c r="Q18" s="123">
        <f>P18*R18</f>
        <v>81.990000000000009</v>
      </c>
      <c r="R18" s="34">
        <v>0.91100000000000003</v>
      </c>
      <c r="S18" s="32">
        <v>90</v>
      </c>
      <c r="T18" s="123">
        <f>S18*U18</f>
        <v>71.010000000000005</v>
      </c>
      <c r="U18" s="34">
        <v>0.78900000000000003</v>
      </c>
      <c r="V18" s="76" t="s">
        <v>122</v>
      </c>
      <c r="W18" s="76" t="s">
        <v>122</v>
      </c>
      <c r="X18" s="76" t="s">
        <v>122</v>
      </c>
      <c r="Y18" s="76">
        <v>2.1999999999999999E-2</v>
      </c>
    </row>
    <row r="19" spans="2:27" s="35" customFormat="1" ht="15" customHeight="1" x14ac:dyDescent="0.3">
      <c r="B19" s="32">
        <v>5642</v>
      </c>
      <c r="C19" s="32" t="str">
        <f>VLOOKUP(B19,'1_문헌특성'!B:AZ,2,0)</f>
        <v>Hua (2011)</v>
      </c>
      <c r="D19" s="32" t="str">
        <f>VLOOKUP(B19,'1_문헌특성'!B:AZ,3,0)</f>
        <v>RCT</v>
      </c>
      <c r="E19" s="32" t="str">
        <f>VLOOKUP(B19,'1_문헌특성'!B:AZ,7,0)</f>
        <v>두경부종양</v>
      </c>
      <c r="F19" s="32" t="str">
        <f>VLOOKUP(B19,'1_문헌특성'!B:AZ,8,0)</f>
        <v>구인두암</v>
      </c>
      <c r="G19" s="32" t="str">
        <f>VLOOKUP(B19,'1_문헌특성'!B:AZ,9,0)</f>
        <v>비인두암</v>
      </c>
      <c r="H19" s="32" t="str">
        <f>VLOOKUP(B19,'1_문헌특성'!B:AZ,31,0)</f>
        <v>CT+RT+HT</v>
      </c>
      <c r="I19" s="32" t="str">
        <f>VLOOKUP(B19,'1_문헌특성'!B:AZ,38,0)</f>
        <v>WE2102-A Microwave
Hyperthermia System</v>
      </c>
      <c r="J19" s="32" t="str">
        <f>VLOOKUP(B19,'1_문헌특성'!B:AZ,43,0)</f>
        <v>RT 30분 전후 혹은 cistrin 주입후 2시간 후</v>
      </c>
      <c r="K19" s="32" t="str">
        <f>VLOOKUP(B19,'1_문헌특성'!B:AZ,51,0)</f>
        <v>RT+방사선온열치료는 NPC환자들에게 견딜 수 있는 수준임. 추가적인 방사선온열치료는 local 종양치료에서 긍정적 효과를 보임</v>
      </c>
      <c r="L19" s="87" t="s">
        <v>490</v>
      </c>
      <c r="M19" s="32" t="s">
        <v>359</v>
      </c>
      <c r="N19" s="76" t="s">
        <v>132</v>
      </c>
      <c r="O19" s="76" t="s">
        <v>314</v>
      </c>
      <c r="P19" s="68">
        <v>90</v>
      </c>
      <c r="Q19" s="68">
        <v>62</v>
      </c>
      <c r="R19" s="34">
        <v>0.69099999999999995</v>
      </c>
      <c r="S19" s="68">
        <v>90</v>
      </c>
      <c r="T19" s="68">
        <v>53</v>
      </c>
      <c r="U19" s="34">
        <v>0.58699999999999997</v>
      </c>
      <c r="V19" s="76" t="s">
        <v>122</v>
      </c>
      <c r="W19" s="76" t="s">
        <v>122</v>
      </c>
      <c r="X19" s="76" t="s">
        <v>122</v>
      </c>
      <c r="Y19" s="76">
        <v>4.2000000000000003E-2</v>
      </c>
    </row>
    <row r="20" spans="2:27" s="35" customFormat="1" ht="15" customHeight="1" x14ac:dyDescent="0.3">
      <c r="B20" s="32">
        <v>5642</v>
      </c>
      <c r="C20" s="32" t="str">
        <f>VLOOKUP(B20,'1_문헌특성'!B:AZ,2,0)</f>
        <v>Hua (2011)</v>
      </c>
      <c r="D20" s="32" t="str">
        <f>VLOOKUP(B20,'1_문헌특성'!B:AZ,3,0)</f>
        <v>RCT</v>
      </c>
      <c r="E20" s="32" t="str">
        <f>VLOOKUP(B20,'1_문헌특성'!B:AZ,7,0)</f>
        <v>두경부종양</v>
      </c>
      <c r="F20" s="32" t="str">
        <f>VLOOKUP(B20,'1_문헌특성'!B:AZ,8,0)</f>
        <v>구인두암</v>
      </c>
      <c r="G20" s="32" t="str">
        <f>VLOOKUP(B20,'1_문헌특성'!B:AZ,9,0)</f>
        <v>비인두암</v>
      </c>
      <c r="H20" s="32" t="str">
        <f>VLOOKUP(B20,'1_문헌특성'!B:AZ,31,0)</f>
        <v>CT+RT+HT</v>
      </c>
      <c r="I20" s="32" t="str">
        <f>VLOOKUP(B20,'1_문헌특성'!B:AZ,38,0)</f>
        <v>WE2102-A Microwave
Hyperthermia System</v>
      </c>
      <c r="J20" s="32" t="str">
        <f>VLOOKUP(B20,'1_문헌특성'!B:AZ,43,0)</f>
        <v>RT 30분 전후 혹은 cistrin 주입후 2시간 후</v>
      </c>
      <c r="K20" s="32" t="str">
        <f>VLOOKUP(B20,'1_문헌특성'!B:AZ,51,0)</f>
        <v>RT+방사선온열치료는 NPC환자들에게 견딜 수 있는 수준임. 추가적인 방사선온열치료는 local 종양치료에서 긍정적 효과를 보임</v>
      </c>
      <c r="L20" s="87" t="s">
        <v>490</v>
      </c>
      <c r="M20" s="32" t="s">
        <v>360</v>
      </c>
      <c r="N20" s="76" t="s">
        <v>132</v>
      </c>
      <c r="O20" s="76" t="s">
        <v>314</v>
      </c>
      <c r="P20" s="68">
        <v>90</v>
      </c>
      <c r="Q20" s="68">
        <v>70</v>
      </c>
      <c r="R20" s="34">
        <v>0.78200000000000003</v>
      </c>
      <c r="S20" s="68">
        <v>90</v>
      </c>
      <c r="T20" s="68">
        <v>63</v>
      </c>
      <c r="U20" s="34">
        <v>0.70299999999999996</v>
      </c>
      <c r="V20" s="76" t="s">
        <v>122</v>
      </c>
      <c r="W20" s="76" t="s">
        <v>122</v>
      </c>
      <c r="X20" s="76" t="s">
        <v>122</v>
      </c>
      <c r="Y20" s="76">
        <v>0.14000000000000001</v>
      </c>
    </row>
    <row r="21" spans="2:27" ht="15" customHeight="1" x14ac:dyDescent="0.3">
      <c r="B21" s="10">
        <v>4535</v>
      </c>
      <c r="C21" s="10" t="str">
        <f>VLOOKUP(B21,'1_문헌특성'!B:AZ,2,0)</f>
        <v>Kang (2013)</v>
      </c>
      <c r="D21" s="10" t="str">
        <f>VLOOKUP(B21,'1_문헌특성'!B:AZ,3,0)</f>
        <v>RCT</v>
      </c>
      <c r="E21" s="10" t="str">
        <f>VLOOKUP(B21,'1_문헌특성'!B:AZ,7,0)</f>
        <v>두경부종양</v>
      </c>
      <c r="F21" s="10" t="str">
        <f>VLOOKUP(B21,'1_문헌특성'!B:AZ,8,0)</f>
        <v>구인두암</v>
      </c>
      <c r="G21" s="10" t="str">
        <f>VLOOKUP(B21,'1_문헌특성'!B:AZ,9,0)</f>
        <v>경부 림프절 전이된 비인두암(Nasopharyngeal Carcinoma with Cervical Lymph Node Metastases)</v>
      </c>
      <c r="H21" s="10" t="str">
        <f>VLOOKUP(B21,'1_문헌특성'!B:AZ,31,0)</f>
        <v>CT+RT+HT</v>
      </c>
      <c r="I21" s="10" t="str">
        <f>VLOOKUP(B21,'1_문헌특성'!B:AZ,38,0)</f>
        <v>Pingliang 778WR-L-4 microwave hyperthermia machine</v>
      </c>
      <c r="J21" s="10" t="str">
        <f>VLOOKUP(B21,'1_문헌특성'!B:AZ,43,0)</f>
        <v>36명은 RT 전에,  40명은 RT 후에 HT 받음</v>
      </c>
      <c r="K21" s="10" t="str">
        <f>VLOOKUP(B21,'1_문헌특성'!B:AZ,51,0)</f>
        <v>NPC2-3기 환자를 대상으로 CT+방사선온열치료는 국소조절, DFS와 3, 5년 전체 생존율을 높일 수 있음. 다만 온도를 43도 이상으로, 4-10회를 반복해야함</v>
      </c>
      <c r="L21" s="87" t="s">
        <v>490</v>
      </c>
      <c r="M21" s="10" t="s">
        <v>192</v>
      </c>
      <c r="N21" s="88" t="s">
        <v>189</v>
      </c>
      <c r="O21" s="88" t="s">
        <v>190</v>
      </c>
      <c r="P21" s="29">
        <v>76</v>
      </c>
      <c r="Q21" s="10">
        <v>62</v>
      </c>
      <c r="R21" s="10">
        <v>81.599999999999994</v>
      </c>
      <c r="S21" s="10">
        <v>78</v>
      </c>
      <c r="T21" s="3">
        <v>49</v>
      </c>
      <c r="U21" s="3">
        <v>62.8</v>
      </c>
      <c r="V21" s="87" t="s">
        <v>122</v>
      </c>
      <c r="W21" s="87" t="s">
        <v>122</v>
      </c>
      <c r="X21" s="87" t="s">
        <v>122</v>
      </c>
      <c r="Y21" s="87">
        <v>1.4E-2</v>
      </c>
    </row>
    <row r="22" spans="2:27" ht="15" customHeight="1" x14ac:dyDescent="0.3">
      <c r="B22" s="10">
        <v>4535</v>
      </c>
      <c r="C22" s="10" t="str">
        <f>VLOOKUP(B22,'1_문헌특성'!B:AZ,2,0)</f>
        <v>Kang (2013)</v>
      </c>
      <c r="D22" s="10" t="str">
        <f>VLOOKUP(B22,'1_문헌특성'!B:AZ,3,0)</f>
        <v>RCT</v>
      </c>
      <c r="E22" s="10" t="str">
        <f>VLOOKUP(B22,'1_문헌특성'!B:AZ,7,0)</f>
        <v>두경부종양</v>
      </c>
      <c r="F22" s="10" t="str">
        <f>VLOOKUP(B22,'1_문헌특성'!B:AZ,8,0)</f>
        <v>구인두암</v>
      </c>
      <c r="G22" s="10" t="str">
        <f>VLOOKUP(B22,'1_문헌특성'!B:AZ,9,0)</f>
        <v>경부 림프절 전이된 비인두암(Nasopharyngeal Carcinoma with Cervical Lymph Node Metastases)</v>
      </c>
      <c r="H22" s="10" t="str">
        <f>VLOOKUP(B22,'1_문헌특성'!B:AZ,31,0)</f>
        <v>CT+RT+HT</v>
      </c>
      <c r="I22" s="10" t="str">
        <f>VLOOKUP(B22,'1_문헌특성'!B:AZ,38,0)</f>
        <v>Pingliang 778WR-L-4 microwave hyperthermia machine</v>
      </c>
      <c r="J22" s="10" t="str">
        <f>VLOOKUP(B22,'1_문헌특성'!B:AZ,43,0)</f>
        <v>36명은 RT 전에,  40명은 RT 후에 HT 받음</v>
      </c>
      <c r="K22" s="10" t="str">
        <f>VLOOKUP(B22,'1_문헌특성'!B:AZ,51,0)</f>
        <v>NPC2-3기 환자를 대상으로 CT+방사선온열치료는 국소조절, DFS와 3, 5년 전체 생존율을 높일 수 있음. 다만 온도를 43도 이상으로, 4-10회를 반복해야함</v>
      </c>
      <c r="L22" s="87" t="s">
        <v>490</v>
      </c>
      <c r="M22" s="10" t="s">
        <v>193</v>
      </c>
      <c r="N22" s="88" t="s">
        <v>189</v>
      </c>
      <c r="O22" s="88" t="s">
        <v>190</v>
      </c>
      <c r="P22" s="29">
        <v>76</v>
      </c>
      <c r="Q22" s="10">
        <v>14</v>
      </c>
      <c r="R22" s="43">
        <v>0.184</v>
      </c>
      <c r="S22" s="10">
        <v>78</v>
      </c>
      <c r="T22" s="3">
        <v>27</v>
      </c>
      <c r="U22" s="3">
        <v>0.34599999999999997</v>
      </c>
      <c r="V22" s="87" t="s">
        <v>122</v>
      </c>
      <c r="W22" s="87" t="s">
        <v>122</v>
      </c>
      <c r="X22" s="87" t="s">
        <v>122</v>
      </c>
      <c r="Y22" s="87">
        <v>3.7999999999999999E-2</v>
      </c>
      <c r="Z22" s="49"/>
      <c r="AA22" s="49"/>
    </row>
    <row r="23" spans="2:27" ht="15" customHeight="1" x14ac:dyDescent="0.3">
      <c r="B23" s="10">
        <v>4535</v>
      </c>
      <c r="C23" s="10" t="str">
        <f>VLOOKUP(B23,'1_문헌특성'!B:AZ,2,0)</f>
        <v>Kang (2013)</v>
      </c>
      <c r="D23" s="10" t="str">
        <f>VLOOKUP(B23,'1_문헌특성'!B:AZ,3,0)</f>
        <v>RCT</v>
      </c>
      <c r="E23" s="10" t="str">
        <f>VLOOKUP(B23,'1_문헌특성'!B:AZ,7,0)</f>
        <v>두경부종양</v>
      </c>
      <c r="F23" s="10" t="str">
        <f>VLOOKUP(B23,'1_문헌특성'!B:AZ,8,0)</f>
        <v>구인두암</v>
      </c>
      <c r="G23" s="10" t="str">
        <f>VLOOKUP(B23,'1_문헌특성'!B:AZ,9,0)</f>
        <v>경부 림프절 전이된 비인두암(Nasopharyngeal Carcinoma with Cervical Lymph Node Metastases)</v>
      </c>
      <c r="H23" s="10" t="str">
        <f>VLOOKUP(B23,'1_문헌특성'!B:AZ,31,0)</f>
        <v>CT+RT+HT</v>
      </c>
      <c r="I23" s="10" t="str">
        <f>VLOOKUP(B23,'1_문헌특성'!B:AZ,38,0)</f>
        <v>Pingliang 778WR-L-4 microwave hyperthermia machine</v>
      </c>
      <c r="J23" s="10" t="str">
        <f>VLOOKUP(B23,'1_문헌특성'!B:AZ,43,0)</f>
        <v>36명은 RT 전에,  40명은 RT 후에 HT 받음</v>
      </c>
      <c r="K23" s="10" t="str">
        <f>VLOOKUP(B23,'1_문헌특성'!B:AZ,51,0)</f>
        <v>NPC2-3기 환자를 대상으로 CT+방사선온열치료는 국소조절, DFS와 3, 5년 전체 생존율을 높일 수 있음. 다만 온도를 43도 이상으로, 4-10회를 반복해야함</v>
      </c>
      <c r="L23" s="87" t="s">
        <v>490</v>
      </c>
      <c r="M23" s="10" t="s">
        <v>194</v>
      </c>
      <c r="N23" s="88" t="s">
        <v>189</v>
      </c>
      <c r="O23" s="88" t="s">
        <v>190</v>
      </c>
      <c r="P23" s="29">
        <v>76</v>
      </c>
      <c r="Q23" s="10">
        <v>0</v>
      </c>
      <c r="R23" s="43">
        <v>0</v>
      </c>
      <c r="S23" s="10">
        <v>78</v>
      </c>
      <c r="T23" s="3">
        <v>2</v>
      </c>
      <c r="U23" s="51">
        <v>2.5999999999999999E-2</v>
      </c>
      <c r="V23" s="87" t="s">
        <v>122</v>
      </c>
      <c r="W23" s="87" t="s">
        <v>122</v>
      </c>
      <c r="X23" s="87" t="s">
        <v>122</v>
      </c>
      <c r="Y23" s="87">
        <v>0.28699999999999998</v>
      </c>
    </row>
    <row r="24" spans="2:27" ht="15" customHeight="1" x14ac:dyDescent="0.3">
      <c r="B24" s="10">
        <v>4535</v>
      </c>
      <c r="C24" s="10" t="str">
        <f>VLOOKUP(B24,'1_문헌특성'!B:AZ,2,0)</f>
        <v>Kang (2013)</v>
      </c>
      <c r="D24" s="10" t="str">
        <f>VLOOKUP(B24,'1_문헌특성'!B:AZ,3,0)</f>
        <v>RCT</v>
      </c>
      <c r="E24" s="10" t="str">
        <f>VLOOKUP(B24,'1_문헌특성'!B:AZ,7,0)</f>
        <v>두경부종양</v>
      </c>
      <c r="F24" s="10" t="str">
        <f>VLOOKUP(B24,'1_문헌특성'!B:AZ,8,0)</f>
        <v>구인두암</v>
      </c>
      <c r="G24" s="10" t="str">
        <f>VLOOKUP(B24,'1_문헌특성'!B:AZ,9,0)</f>
        <v>경부 림프절 전이된 비인두암(Nasopharyngeal Carcinoma with Cervical Lymph Node Metastases)</v>
      </c>
      <c r="H24" s="10" t="str">
        <f>VLOOKUP(B24,'1_문헌특성'!B:AZ,31,0)</f>
        <v>CT+RT+HT</v>
      </c>
      <c r="I24" s="10" t="str">
        <f>VLOOKUP(B24,'1_문헌특성'!B:AZ,38,0)</f>
        <v>Pingliang 778WR-L-4 microwave hyperthermia machine</v>
      </c>
      <c r="J24" s="10" t="str">
        <f>VLOOKUP(B24,'1_문헌특성'!B:AZ,43,0)</f>
        <v>36명은 RT 전에,  40명은 RT 후에 HT 받음</v>
      </c>
      <c r="K24" s="10" t="str">
        <f>VLOOKUP(B24,'1_문헌특성'!B:AZ,51,0)</f>
        <v>NPC2-3기 환자를 대상으로 CT+방사선온열치료는 국소조절, DFS와 3, 5년 전체 생존율을 높일 수 있음. 다만 온도를 43도 이상으로, 4-10회를 반복해야함</v>
      </c>
      <c r="L24" s="87" t="s">
        <v>490</v>
      </c>
      <c r="M24" s="10" t="s">
        <v>491</v>
      </c>
      <c r="N24" s="88" t="s">
        <v>189</v>
      </c>
      <c r="O24" s="88" t="s">
        <v>190</v>
      </c>
      <c r="P24" s="29">
        <v>76</v>
      </c>
      <c r="Q24" s="2">
        <v>76</v>
      </c>
      <c r="R24" s="95">
        <v>1</v>
      </c>
      <c r="S24" s="10">
        <v>78</v>
      </c>
      <c r="T24" s="8">
        <v>76</v>
      </c>
      <c r="U24" s="9">
        <v>0.97399999999999998</v>
      </c>
      <c r="V24" s="87" t="s">
        <v>122</v>
      </c>
      <c r="W24" s="87" t="s">
        <v>122</v>
      </c>
      <c r="X24" s="87" t="s">
        <v>122</v>
      </c>
      <c r="Y24" s="87">
        <v>7.8E-2</v>
      </c>
    </row>
    <row r="25" spans="2:27" ht="15" customHeight="1" x14ac:dyDescent="0.3">
      <c r="B25" s="10">
        <v>4535</v>
      </c>
      <c r="C25" s="10" t="str">
        <f>VLOOKUP(B25,'1_문헌특성'!B:AZ,2,0)</f>
        <v>Kang (2013)</v>
      </c>
      <c r="D25" s="10" t="str">
        <f>VLOOKUP(B25,'1_문헌특성'!B:AZ,3,0)</f>
        <v>RCT</v>
      </c>
      <c r="E25" s="10" t="str">
        <f>VLOOKUP(B25,'1_문헌특성'!B:AZ,7,0)</f>
        <v>두경부종양</v>
      </c>
      <c r="F25" s="10" t="str">
        <f>VLOOKUP(B25,'1_문헌특성'!B:AZ,8,0)</f>
        <v>구인두암</v>
      </c>
      <c r="G25" s="10" t="str">
        <f>VLOOKUP(B25,'1_문헌특성'!B:AZ,9,0)</f>
        <v>경부 림프절 전이된 비인두암(Nasopharyngeal Carcinoma with Cervical Lymph Node Metastases)</v>
      </c>
      <c r="H25" s="10" t="str">
        <f>VLOOKUP(B25,'1_문헌특성'!B:AZ,31,0)</f>
        <v>CT+RT+HT</v>
      </c>
      <c r="I25" s="10" t="str">
        <f>VLOOKUP(B25,'1_문헌특성'!B:AZ,38,0)</f>
        <v>Pingliang 778WR-L-4 microwave hyperthermia machine</v>
      </c>
      <c r="J25" s="10" t="str">
        <f>VLOOKUP(B25,'1_문헌특성'!B:AZ,43,0)</f>
        <v>36명은 RT 전에,  40명은 RT 후에 HT 받음</v>
      </c>
      <c r="K25" s="10" t="str">
        <f>VLOOKUP(B25,'1_문헌특성'!B:AZ,51,0)</f>
        <v>NPC2-3기 환자를 대상으로 CT+방사선온열치료는 국소조절, DFS와 3, 5년 전체 생존율을 높일 수 있음. 다만 온도를 43도 이상으로, 4-10회를 반복해야함</v>
      </c>
      <c r="L25" s="87" t="s">
        <v>490</v>
      </c>
      <c r="M25" s="10" t="s">
        <v>356</v>
      </c>
      <c r="N25" s="88" t="s">
        <v>189</v>
      </c>
      <c r="O25" s="88" t="s">
        <v>195</v>
      </c>
      <c r="P25" s="29">
        <v>76</v>
      </c>
      <c r="Q25" s="10">
        <v>74</v>
      </c>
      <c r="R25" s="45">
        <v>0.97399999999999998</v>
      </c>
      <c r="S25" s="10">
        <v>78</v>
      </c>
      <c r="T25" s="3">
        <v>73</v>
      </c>
      <c r="U25" s="46">
        <v>0.93600000000000005</v>
      </c>
      <c r="V25" s="87" t="s">
        <v>122</v>
      </c>
      <c r="W25" s="87" t="s">
        <v>122</v>
      </c>
      <c r="X25" s="87" t="s">
        <v>122</v>
      </c>
      <c r="Y25" s="87">
        <v>0.46</v>
      </c>
    </row>
    <row r="26" spans="2:27" ht="15" customHeight="1" x14ac:dyDescent="0.3">
      <c r="B26" s="10">
        <v>4535</v>
      </c>
      <c r="C26" s="10" t="str">
        <f>VLOOKUP(B26,'1_문헌특성'!B:AZ,2,0)</f>
        <v>Kang (2013)</v>
      </c>
      <c r="D26" s="10" t="str">
        <f>VLOOKUP(B26,'1_문헌특성'!B:AZ,3,0)</f>
        <v>RCT</v>
      </c>
      <c r="E26" s="10" t="str">
        <f>VLOOKUP(B26,'1_문헌특성'!B:AZ,7,0)</f>
        <v>두경부종양</v>
      </c>
      <c r="F26" s="10" t="str">
        <f>VLOOKUP(B26,'1_문헌특성'!B:AZ,8,0)</f>
        <v>구인두암</v>
      </c>
      <c r="G26" s="10" t="str">
        <f>VLOOKUP(B26,'1_문헌특성'!B:AZ,9,0)</f>
        <v>경부 림프절 전이된 비인두암(Nasopharyngeal Carcinoma with Cervical Lymph Node Metastases)</v>
      </c>
      <c r="H26" s="10" t="str">
        <f>VLOOKUP(B26,'1_문헌특성'!B:AZ,31,0)</f>
        <v>CT+RT+HT</v>
      </c>
      <c r="I26" s="10" t="str">
        <f>VLOOKUP(B26,'1_문헌특성'!B:AZ,38,0)</f>
        <v>Pingliang 778WR-L-4 microwave hyperthermia machine</v>
      </c>
      <c r="J26" s="10" t="str">
        <f>VLOOKUP(B26,'1_문헌특성'!B:AZ,43,0)</f>
        <v>36명은 RT 전에,  40명은 RT 후에 HT 받음</v>
      </c>
      <c r="K26" s="10" t="str">
        <f>VLOOKUP(B26,'1_문헌특성'!B:AZ,51,0)</f>
        <v>NPC2-3기 환자를 대상으로 CT+방사선온열치료는 국소조절, DFS와 3, 5년 전체 생존율을 높일 수 있음. 다만 온도를 43도 이상으로, 4-10회를 반복해야함</v>
      </c>
      <c r="L26" s="87" t="s">
        <v>490</v>
      </c>
      <c r="M26" s="10" t="s">
        <v>357</v>
      </c>
      <c r="N26" s="88" t="s">
        <v>189</v>
      </c>
      <c r="O26" s="88" t="s">
        <v>196</v>
      </c>
      <c r="P26" s="29">
        <v>76</v>
      </c>
      <c r="Q26" s="10">
        <v>65</v>
      </c>
      <c r="R26" s="45">
        <v>0.85499999999999998</v>
      </c>
      <c r="S26" s="10">
        <v>78</v>
      </c>
      <c r="T26" s="3">
        <v>48</v>
      </c>
      <c r="U26" s="46">
        <v>0.61499999999999999</v>
      </c>
      <c r="V26" s="87" t="s">
        <v>122</v>
      </c>
      <c r="W26" s="87" t="s">
        <v>122</v>
      </c>
      <c r="X26" s="87" t="s">
        <v>122</v>
      </c>
      <c r="Y26" s="87">
        <v>4.9000000000000002E-2</v>
      </c>
    </row>
    <row r="27" spans="2:27" ht="15" customHeight="1" x14ac:dyDescent="0.3">
      <c r="B27" s="3">
        <v>4535</v>
      </c>
      <c r="C27" s="3" t="str">
        <f>VLOOKUP(B27,'1_문헌특성'!B:AZ,2,0)</f>
        <v>Kang (2013)</v>
      </c>
      <c r="D27" s="3" t="str">
        <f>VLOOKUP(B27,'1_문헌특성'!B:AZ,3,0)</f>
        <v>RCT</v>
      </c>
      <c r="E27" s="3" t="str">
        <f>VLOOKUP(B27,'1_문헌특성'!B:AZ,7,0)</f>
        <v>두경부종양</v>
      </c>
      <c r="F27" s="3" t="str">
        <f>VLOOKUP(B27,'1_문헌특성'!B:AZ,8,0)</f>
        <v>구인두암</v>
      </c>
      <c r="G27" s="3" t="str">
        <f>VLOOKUP(B27,'1_문헌특성'!B:AZ,9,0)</f>
        <v>경부 림프절 전이된 비인두암(Nasopharyngeal Carcinoma with Cervical Lymph Node Metastases)</v>
      </c>
      <c r="H27" s="3" t="str">
        <f>VLOOKUP(B27,'1_문헌특성'!B:AZ,31,0)</f>
        <v>CT+RT+HT</v>
      </c>
      <c r="I27" s="3" t="str">
        <f>VLOOKUP(B27,'1_문헌특성'!B:AZ,38,0)</f>
        <v>Pingliang 778WR-L-4 microwave hyperthermia machine</v>
      </c>
      <c r="J27" s="3" t="str">
        <f>VLOOKUP(B27,'1_문헌특성'!B:AZ,43,0)</f>
        <v>36명은 RT 전에,  40명은 RT 후에 HT 받음</v>
      </c>
      <c r="K27" s="3" t="str">
        <f>VLOOKUP(B27,'1_문헌특성'!B:AZ,51,0)</f>
        <v>NPC2-3기 환자를 대상으로 CT+방사선온열치료는 국소조절, DFS와 3, 5년 전체 생존율을 높일 수 있음. 다만 온도를 43도 이상으로, 4-10회를 반복해야함</v>
      </c>
      <c r="L27" s="87" t="s">
        <v>490</v>
      </c>
      <c r="M27" s="3" t="s">
        <v>358</v>
      </c>
      <c r="N27" s="87" t="s">
        <v>189</v>
      </c>
      <c r="O27" s="88" t="s">
        <v>191</v>
      </c>
      <c r="P27" s="12">
        <v>76</v>
      </c>
      <c r="Q27" s="3">
        <v>52</v>
      </c>
      <c r="R27" s="47">
        <v>0.68400000000000005</v>
      </c>
      <c r="S27" s="3">
        <v>78</v>
      </c>
      <c r="T27" s="3">
        <v>39</v>
      </c>
      <c r="U27" s="46">
        <v>0.5</v>
      </c>
      <c r="V27" s="87" t="s">
        <v>122</v>
      </c>
      <c r="W27" s="87" t="s">
        <v>122</v>
      </c>
      <c r="X27" s="87" t="s">
        <v>122</v>
      </c>
      <c r="Y27" s="87">
        <v>1E-3</v>
      </c>
    </row>
    <row r="28" spans="2:27" ht="15" customHeight="1" x14ac:dyDescent="0.3">
      <c r="B28" s="3">
        <v>4535</v>
      </c>
      <c r="C28" s="3" t="str">
        <f>VLOOKUP(B28,'1_문헌특성'!B:AZ,2,0)</f>
        <v>Kang (2013)</v>
      </c>
      <c r="D28" s="3" t="str">
        <f>VLOOKUP(B28,'1_문헌특성'!B:AZ,3,0)</f>
        <v>RCT</v>
      </c>
      <c r="E28" s="3" t="str">
        <f>VLOOKUP(B28,'1_문헌특성'!B:AZ,7,0)</f>
        <v>두경부종양</v>
      </c>
      <c r="F28" s="3" t="str">
        <f>VLOOKUP(B28,'1_문헌특성'!B:AZ,8,0)</f>
        <v>구인두암</v>
      </c>
      <c r="G28" s="3" t="str">
        <f>VLOOKUP(B28,'1_문헌특성'!B:AZ,9,0)</f>
        <v>경부 림프절 전이된 비인두암(Nasopharyngeal Carcinoma with Cervical Lymph Node Metastases)</v>
      </c>
      <c r="H28" s="3" t="str">
        <f>VLOOKUP(B28,'1_문헌특성'!B:AZ,31,0)</f>
        <v>CT+RT+HT</v>
      </c>
      <c r="I28" s="3" t="str">
        <f>VLOOKUP(B28,'1_문헌특성'!B:AZ,38,0)</f>
        <v>Pingliang 778WR-L-4 microwave hyperthermia machine</v>
      </c>
      <c r="J28" s="3" t="str">
        <f>VLOOKUP(B28,'1_문헌특성'!B:AZ,43,0)</f>
        <v>36명은 RT 전에,  40명은 RT 후에 HT 받음</v>
      </c>
      <c r="K28" s="3" t="str">
        <f>VLOOKUP(B28,'1_문헌특성'!B:AZ,51,0)</f>
        <v>NPC2-3기 환자를 대상으로 CT+방사선온열치료는 국소조절, DFS와 3, 5년 전체 생존율을 높일 수 있음. 다만 온도를 43도 이상으로, 4-10회를 반복해야함</v>
      </c>
      <c r="L28" s="87" t="s">
        <v>490</v>
      </c>
      <c r="M28" s="3" t="s">
        <v>492</v>
      </c>
      <c r="N28" s="87" t="s">
        <v>189</v>
      </c>
      <c r="O28" s="88" t="s">
        <v>191</v>
      </c>
      <c r="P28" s="12">
        <v>76</v>
      </c>
      <c r="Q28" s="3">
        <v>73</v>
      </c>
      <c r="R28" s="47">
        <v>0.96099999999999997</v>
      </c>
      <c r="S28" s="3">
        <v>78</v>
      </c>
      <c r="T28" s="3">
        <v>60</v>
      </c>
      <c r="U28" s="46">
        <v>0.76900000000000002</v>
      </c>
      <c r="V28" s="87" t="s">
        <v>122</v>
      </c>
      <c r="W28" s="87" t="s">
        <v>122</v>
      </c>
      <c r="X28" s="87" t="s">
        <v>122</v>
      </c>
      <c r="Y28" s="87">
        <v>1E-3</v>
      </c>
    </row>
    <row r="29" spans="2:27" ht="15" customHeight="1" x14ac:dyDescent="0.3">
      <c r="B29" s="3">
        <v>4535</v>
      </c>
      <c r="C29" s="3" t="str">
        <f>VLOOKUP(B29,'1_문헌특성'!B:AZ,2,0)</f>
        <v>Kang (2013)</v>
      </c>
      <c r="D29" s="3" t="str">
        <f>VLOOKUP(B29,'1_문헌특성'!B:AZ,3,0)</f>
        <v>RCT</v>
      </c>
      <c r="E29" s="3" t="str">
        <f>VLOOKUP(B29,'1_문헌특성'!B:AZ,7,0)</f>
        <v>두경부종양</v>
      </c>
      <c r="F29" s="3" t="str">
        <f>VLOOKUP(B29,'1_문헌특성'!B:AZ,8,0)</f>
        <v>구인두암</v>
      </c>
      <c r="G29" s="3" t="str">
        <f>VLOOKUP(B29,'1_문헌특성'!B:AZ,9,0)</f>
        <v>경부 림프절 전이된 비인두암(Nasopharyngeal Carcinoma with Cervical Lymph Node Metastases)</v>
      </c>
      <c r="H29" s="3" t="str">
        <f>VLOOKUP(B29,'1_문헌특성'!B:AZ,31,0)</f>
        <v>CT+RT+HT</v>
      </c>
      <c r="I29" s="3" t="str">
        <f>VLOOKUP(B29,'1_문헌특성'!B:AZ,38,0)</f>
        <v>Pingliang 778WR-L-4 microwave hyperthermia machine</v>
      </c>
      <c r="J29" s="3" t="str">
        <f>VLOOKUP(B29,'1_문헌특성'!B:AZ,43,0)</f>
        <v>36명은 RT 전에,  40명은 RT 후에 HT 받음</v>
      </c>
      <c r="K29" s="3" t="str">
        <f>VLOOKUP(B29,'1_문헌특성'!B:AZ,51,0)</f>
        <v>NPC2-3기 환자를 대상으로 CT+방사선온열치료는 국소조절, DFS와 3, 5년 전체 생존율을 높일 수 있음. 다만 온도를 43도 이상으로, 4-10회를 반복해야함</v>
      </c>
      <c r="L29" s="87" t="s">
        <v>490</v>
      </c>
      <c r="M29" s="3" t="s">
        <v>493</v>
      </c>
      <c r="N29" s="87" t="s">
        <v>189</v>
      </c>
      <c r="O29" s="88" t="s">
        <v>191</v>
      </c>
      <c r="P29" s="12">
        <v>76</v>
      </c>
      <c r="Q29" s="3">
        <v>28</v>
      </c>
      <c r="R29" s="47">
        <v>0.36799999999999999</v>
      </c>
      <c r="S29" s="3">
        <v>78</v>
      </c>
      <c r="T29" s="3">
        <v>34</v>
      </c>
      <c r="U29" s="46">
        <v>0.436</v>
      </c>
      <c r="V29" s="87" t="s">
        <v>122</v>
      </c>
      <c r="W29" s="87" t="s">
        <v>122</v>
      </c>
      <c r="X29" s="87" t="s">
        <v>122</v>
      </c>
      <c r="Y29" s="87">
        <v>0.39300000000000002</v>
      </c>
    </row>
    <row r="30" spans="2:27" ht="15" customHeight="1" x14ac:dyDescent="0.3">
      <c r="B30" s="3">
        <v>4535</v>
      </c>
      <c r="C30" s="3" t="str">
        <f>VLOOKUP(B30,'1_문헌특성'!B:AZ,2,0)</f>
        <v>Kang (2013)</v>
      </c>
      <c r="D30" s="3" t="str">
        <f>VLOOKUP(B30,'1_문헌특성'!B:AZ,3,0)</f>
        <v>RCT</v>
      </c>
      <c r="E30" s="3" t="str">
        <f>VLOOKUP(B30,'1_문헌특성'!B:AZ,7,0)</f>
        <v>두경부종양</v>
      </c>
      <c r="F30" s="3" t="str">
        <f>VLOOKUP(B30,'1_문헌특성'!B:AZ,8,0)</f>
        <v>구인두암</v>
      </c>
      <c r="G30" s="3" t="str">
        <f>VLOOKUP(B30,'1_문헌특성'!B:AZ,9,0)</f>
        <v>경부 림프절 전이된 비인두암(Nasopharyngeal Carcinoma with Cervical Lymph Node Metastases)</v>
      </c>
      <c r="H30" s="3" t="str">
        <f>VLOOKUP(B30,'1_문헌특성'!B:AZ,31,0)</f>
        <v>CT+RT+HT</v>
      </c>
      <c r="I30" s="3" t="str">
        <f>VLOOKUP(B30,'1_문헌특성'!B:AZ,38,0)</f>
        <v>Pingliang 778WR-L-4 microwave hyperthermia machine</v>
      </c>
      <c r="J30" s="3" t="str">
        <f>VLOOKUP(B30,'1_문헌특성'!B:AZ,43,0)</f>
        <v>36명은 RT 전에,  40명은 RT 후에 HT 받음</v>
      </c>
      <c r="K30" s="3" t="str">
        <f>VLOOKUP(B30,'1_문헌특성'!B:AZ,51,0)</f>
        <v>NPC2-3기 환자를 대상으로 CT+방사선온열치료는 국소조절, DFS와 3, 5년 전체 생존율을 높일 수 있음. 다만 온도를 43도 이상으로, 4-10회를 반복해야함</v>
      </c>
      <c r="L30" s="87" t="s">
        <v>490</v>
      </c>
      <c r="M30" s="3" t="s">
        <v>494</v>
      </c>
      <c r="N30" s="87" t="s">
        <v>189</v>
      </c>
      <c r="O30" s="88" t="s">
        <v>191</v>
      </c>
      <c r="P30" s="12">
        <v>76</v>
      </c>
      <c r="Q30" s="3">
        <v>39</v>
      </c>
      <c r="R30" s="47">
        <v>0.51300000000000001</v>
      </c>
      <c r="S30" s="3">
        <v>78</v>
      </c>
      <c r="T30" s="3">
        <v>16</v>
      </c>
      <c r="U30" s="46">
        <v>0.20499999999999999</v>
      </c>
      <c r="V30" s="87" t="s">
        <v>122</v>
      </c>
      <c r="W30" s="87" t="s">
        <v>122</v>
      </c>
      <c r="X30" s="87" t="s">
        <v>122</v>
      </c>
      <c r="Y30" s="87">
        <v>1E-3</v>
      </c>
    </row>
    <row r="31" spans="2:27" s="31" customFormat="1" ht="15" customHeight="1" x14ac:dyDescent="0.3">
      <c r="B31" s="10">
        <v>5665</v>
      </c>
      <c r="C31" s="10" t="str">
        <f>VLOOKUP(B31,'1_문헌특성'!B:AZ,2,0)</f>
        <v>Huilgol (2010)</v>
      </c>
      <c r="D31" s="10" t="str">
        <f>VLOOKUP(B31,'1_문헌특성'!B:AZ,3,0)</f>
        <v>RCT</v>
      </c>
      <c r="E31" s="10" t="str">
        <f>VLOOKUP(B31,'1_문헌특성'!B:AZ,7,0)</f>
        <v>두경부종양</v>
      </c>
      <c r="F31" s="10" t="str">
        <f>VLOOKUP(B31,'1_문헌특성'!B:AZ,8,0)</f>
        <v>구인두암</v>
      </c>
      <c r="G31" s="10" t="str">
        <f>VLOOKUP(B31,'1_문헌특성'!B:AZ,9,0)</f>
        <v>두경부암(국소 진행성 두경부암)</v>
      </c>
      <c r="H31" s="10" t="str">
        <f>VLOOKUP(B31,'1_문헌특성'!B:AZ,31,0)</f>
        <v>RT + HT</v>
      </c>
      <c r="I31" s="10" t="str">
        <f>VLOOKUP(B31,'1_문헌특성'!B:AZ,38,0)</f>
        <v>modified Thermatron</v>
      </c>
      <c r="J31" s="10" t="str">
        <f>VLOOKUP(B31,'1_문헌특성'!B:AZ,43,0)</f>
        <v>RT 후 실시</v>
      </c>
      <c r="K31" s="10" t="str">
        <f>VLOOKUP(B31,'1_문헌특성'!B:AZ,51,0)</f>
        <v xml:space="preserve">RF를 바탕으로 하는 RT+HT로 두경부암을 치료하는것은 RT 단독그룹보다 더 나았음. HT는 시설이 가능한 곳에서 어디라도 유효한 옵션으로 선택해야함. </v>
      </c>
      <c r="L31" s="87" t="s">
        <v>490</v>
      </c>
      <c r="M31" s="10" t="s">
        <v>130</v>
      </c>
      <c r="N31" s="88" t="s">
        <v>132</v>
      </c>
      <c r="O31" s="88" t="s">
        <v>323</v>
      </c>
      <c r="P31" s="29">
        <v>28</v>
      </c>
      <c r="Q31" s="10">
        <v>22</v>
      </c>
      <c r="R31" s="45">
        <v>0.78600000000000003</v>
      </c>
      <c r="S31" s="10">
        <v>26</v>
      </c>
      <c r="T31" s="10">
        <v>11</v>
      </c>
      <c r="U31" s="45">
        <v>0.42399999999999999</v>
      </c>
      <c r="V31" s="88" t="s">
        <v>122</v>
      </c>
      <c r="W31" s="88" t="s">
        <v>122</v>
      </c>
      <c r="X31" s="88" t="s">
        <v>122</v>
      </c>
      <c r="Y31" s="88" t="s">
        <v>131</v>
      </c>
    </row>
    <row r="32" spans="2:27" s="31" customFormat="1" ht="15" customHeight="1" x14ac:dyDescent="0.3">
      <c r="B32" s="10">
        <v>5665</v>
      </c>
      <c r="C32" s="10" t="str">
        <f>VLOOKUP(B32,'1_문헌특성'!B:AZ,2,0)</f>
        <v>Huilgol (2010)</v>
      </c>
      <c r="D32" s="10" t="str">
        <f>VLOOKUP(B32,'1_문헌특성'!B:AZ,3,0)</f>
        <v>RCT</v>
      </c>
      <c r="E32" s="10" t="str">
        <f>VLOOKUP(B32,'1_문헌특성'!B:AZ,7,0)</f>
        <v>두경부종양</v>
      </c>
      <c r="F32" s="10" t="str">
        <f>VLOOKUP(B32,'1_문헌특성'!B:AZ,8,0)</f>
        <v>구인두암</v>
      </c>
      <c r="G32" s="10" t="str">
        <f>VLOOKUP(B32,'1_문헌특성'!B:AZ,9,0)</f>
        <v>두경부암(국소 진행성 두경부암)</v>
      </c>
      <c r="H32" s="10" t="str">
        <f>VLOOKUP(B32,'1_문헌특성'!B:AZ,31,0)</f>
        <v>RT + HT</v>
      </c>
      <c r="I32" s="10" t="str">
        <f>VLOOKUP(B32,'1_문헌특성'!B:AZ,38,0)</f>
        <v>modified Thermatron</v>
      </c>
      <c r="J32" s="10" t="str">
        <f>VLOOKUP(B32,'1_문헌특성'!B:AZ,43,0)</f>
        <v>RT 후 실시</v>
      </c>
      <c r="K32" s="10" t="str">
        <f>VLOOKUP(B32,'1_문헌특성'!B:AZ,51,0)</f>
        <v xml:space="preserve">RF를 바탕으로 하는 RT+HT로 두경부암을 치료하는것은 RT 단독그룹보다 더 나았음. HT는 시설이 가능한 곳에서 어디라도 유효한 옵션으로 선택해야함. </v>
      </c>
      <c r="L32" s="87" t="s">
        <v>490</v>
      </c>
      <c r="M32" s="10" t="s">
        <v>129</v>
      </c>
      <c r="N32" s="88" t="s">
        <v>132</v>
      </c>
      <c r="O32" s="88" t="s">
        <v>323</v>
      </c>
      <c r="P32" s="29">
        <v>28</v>
      </c>
      <c r="Q32" s="10">
        <v>3</v>
      </c>
      <c r="R32" s="45">
        <v>0.107</v>
      </c>
      <c r="S32" s="10">
        <v>26</v>
      </c>
      <c r="T32" s="10">
        <v>13</v>
      </c>
      <c r="U32" s="45">
        <v>0.5</v>
      </c>
      <c r="V32" s="88" t="s">
        <v>122</v>
      </c>
      <c r="W32" s="88" t="s">
        <v>122</v>
      </c>
      <c r="X32" s="88" t="s">
        <v>122</v>
      </c>
      <c r="Y32" s="88" t="s">
        <v>212</v>
      </c>
    </row>
    <row r="33" spans="2:25" s="31" customFormat="1" ht="15" customHeight="1" x14ac:dyDescent="0.3">
      <c r="B33" s="10">
        <v>5665</v>
      </c>
      <c r="C33" s="10" t="str">
        <f>VLOOKUP(B33,'1_문헌특성'!B:AZ,2,0)</f>
        <v>Huilgol (2010)</v>
      </c>
      <c r="D33" s="10" t="str">
        <f>VLOOKUP(B33,'1_문헌특성'!B:AZ,3,0)</f>
        <v>RCT</v>
      </c>
      <c r="E33" s="10" t="str">
        <f>VLOOKUP(B33,'1_문헌특성'!B:AZ,7,0)</f>
        <v>두경부종양</v>
      </c>
      <c r="F33" s="10" t="str">
        <f>VLOOKUP(B33,'1_문헌특성'!B:AZ,8,0)</f>
        <v>구인두암</v>
      </c>
      <c r="G33" s="10" t="str">
        <f>VLOOKUP(B33,'1_문헌특성'!B:AZ,9,0)</f>
        <v>두경부암(국소 진행성 두경부암)</v>
      </c>
      <c r="H33" s="10" t="str">
        <f>VLOOKUP(B33,'1_문헌특성'!B:AZ,31,0)</f>
        <v>RT + HT</v>
      </c>
      <c r="I33" s="10" t="str">
        <f>VLOOKUP(B33,'1_문헌특성'!B:AZ,38,0)</f>
        <v>modified Thermatron</v>
      </c>
      <c r="J33" s="10" t="str">
        <f>VLOOKUP(B33,'1_문헌특성'!B:AZ,43,0)</f>
        <v>RT 후 실시</v>
      </c>
      <c r="K33" s="10" t="str">
        <f>VLOOKUP(B33,'1_문헌특성'!B:AZ,51,0)</f>
        <v xml:space="preserve">RF를 바탕으로 하는 RT+HT로 두경부암을 치료하는것은 RT 단독그룹보다 더 나았음. HT는 시설이 가능한 곳에서 어디라도 유효한 옵션으로 선택해야함. </v>
      </c>
      <c r="L33" s="87" t="s">
        <v>490</v>
      </c>
      <c r="M33" s="10" t="s">
        <v>128</v>
      </c>
      <c r="N33" s="88" t="s">
        <v>132</v>
      </c>
      <c r="O33" s="88" t="s">
        <v>323</v>
      </c>
      <c r="P33" s="29">
        <v>28</v>
      </c>
      <c r="Q33" s="10">
        <v>0</v>
      </c>
      <c r="R33" s="45">
        <v>0</v>
      </c>
      <c r="S33" s="10">
        <v>26</v>
      </c>
      <c r="T33" s="10">
        <v>1</v>
      </c>
      <c r="U33" s="45">
        <v>3.7999999999999999E-2</v>
      </c>
      <c r="V33" s="88" t="s">
        <v>122</v>
      </c>
      <c r="W33" s="88" t="s">
        <v>122</v>
      </c>
      <c r="X33" s="88" t="s">
        <v>122</v>
      </c>
      <c r="Y33" s="88" t="s">
        <v>212</v>
      </c>
    </row>
    <row r="34" spans="2:25" s="31" customFormat="1" ht="15" customHeight="1" x14ac:dyDescent="0.3">
      <c r="B34" s="10">
        <v>5665</v>
      </c>
      <c r="C34" s="10" t="str">
        <f>VLOOKUP(B34,'1_문헌특성'!B:AZ,2,0)</f>
        <v>Huilgol (2010)</v>
      </c>
      <c r="D34" s="10" t="str">
        <f>VLOOKUP(B34,'1_문헌특성'!B:AZ,3,0)</f>
        <v>RCT</v>
      </c>
      <c r="E34" s="10" t="str">
        <f>VLOOKUP(B34,'1_문헌특성'!B:AZ,7,0)</f>
        <v>두경부종양</v>
      </c>
      <c r="F34" s="10" t="str">
        <f>VLOOKUP(B34,'1_문헌특성'!B:AZ,8,0)</f>
        <v>구인두암</v>
      </c>
      <c r="G34" s="10" t="str">
        <f>VLOOKUP(B34,'1_문헌특성'!B:AZ,9,0)</f>
        <v>두경부암(국소 진행성 두경부암)</v>
      </c>
      <c r="H34" s="10" t="str">
        <f>VLOOKUP(B34,'1_문헌특성'!B:AZ,31,0)</f>
        <v>RT + HT</v>
      </c>
      <c r="I34" s="10" t="str">
        <f>VLOOKUP(B34,'1_문헌특성'!B:AZ,38,0)</f>
        <v>modified Thermatron</v>
      </c>
      <c r="J34" s="10" t="str">
        <f>VLOOKUP(B34,'1_문헌특성'!B:AZ,43,0)</f>
        <v>RT 후 실시</v>
      </c>
      <c r="K34" s="10" t="str">
        <f>VLOOKUP(B34,'1_문헌특성'!B:AZ,51,0)</f>
        <v xml:space="preserve">RF를 바탕으로 하는 RT+HT로 두경부암을 치료하는것은 RT 단독그룹보다 더 나았음. HT는 시설이 가능한 곳에서 어디라도 유효한 옵션으로 선택해야함. </v>
      </c>
      <c r="L34" s="87" t="s">
        <v>490</v>
      </c>
      <c r="M34" s="10" t="s">
        <v>210</v>
      </c>
      <c r="N34" s="88" t="s">
        <v>132</v>
      </c>
      <c r="O34" s="88" t="s">
        <v>323</v>
      </c>
      <c r="P34" s="29">
        <v>28</v>
      </c>
      <c r="Q34" s="10">
        <v>3</v>
      </c>
      <c r="R34" s="45">
        <v>0.107</v>
      </c>
      <c r="S34" s="10">
        <v>26</v>
      </c>
      <c r="T34" s="10">
        <v>1</v>
      </c>
      <c r="U34" s="45">
        <v>3.7999999999999999E-2</v>
      </c>
      <c r="V34" s="88" t="s">
        <v>122</v>
      </c>
      <c r="W34" s="88" t="s">
        <v>122</v>
      </c>
      <c r="X34" s="88" t="s">
        <v>122</v>
      </c>
      <c r="Y34" s="88" t="s">
        <v>212</v>
      </c>
    </row>
    <row r="35" spans="2:25" ht="15" customHeight="1" x14ac:dyDescent="0.3">
      <c r="B35" s="10">
        <v>7792</v>
      </c>
      <c r="C35" s="10" t="str">
        <f>VLOOKUP(B35,'1_문헌특성'!B:AZ,2,0)</f>
        <v>Ohizumi (2000)</v>
      </c>
      <c r="D35" s="10" t="str">
        <f>VLOOKUP(B35,'1_문헌특성'!B:AZ,3,0)</f>
        <v>NRCT</v>
      </c>
      <c r="E35" s="10" t="str">
        <f>VLOOKUP(B35,'1_문헌특성'!B:AZ,7,0)</f>
        <v>두경부종양</v>
      </c>
      <c r="F35" s="10" t="str">
        <f>VLOOKUP(B35,'1_문헌특성'!B:AZ,8,0)</f>
        <v>구인두암</v>
      </c>
      <c r="G35" s="10" t="str">
        <f>VLOOKUP(B35,'1_문헌특성'!B:AZ,9,0)</f>
        <v>두경부암
(편평세포암으로 구강, 중인두, 후두, 하인두포함, 목 결절 전이)</v>
      </c>
      <c r="H35" s="10" t="str">
        <f>VLOOKUP(B35,'1_문헌특성'!B:AZ,31,0)</f>
        <v>RT+HT(일부 CT)</v>
      </c>
      <c r="I35" s="10" t="str">
        <f>VLOOKUP(B35,'1_문헌특성'!B:AZ,38,0)</f>
        <v>NR</v>
      </c>
      <c r="J35" s="10" t="str">
        <f>VLOOKUP(B35,'1_문헌특성'!B:AZ,43,0)</f>
        <v>RT 전</v>
      </c>
      <c r="K35" s="10" t="str">
        <f>VLOOKUP(B35,'1_문헌특성'!B:AZ,51,0)</f>
        <v>- 온열은 급성 이상반응을 일으켰고, 종양에 미치는 영향은 유의하지 않았음
- 추가 온열 기술이 발전이 필요함</v>
      </c>
      <c r="L35" s="87" t="s">
        <v>490</v>
      </c>
      <c r="M35" s="10" t="s">
        <v>253</v>
      </c>
      <c r="N35" s="88" t="s">
        <v>132</v>
      </c>
      <c r="O35" s="87" t="s">
        <v>127</v>
      </c>
      <c r="P35" s="10">
        <v>12</v>
      </c>
      <c r="Q35" s="10">
        <v>4</v>
      </c>
      <c r="R35" s="45">
        <f>Q35/P35</f>
        <v>0.33333333333333331</v>
      </c>
      <c r="S35" s="10">
        <v>12</v>
      </c>
      <c r="T35" s="10">
        <v>5</v>
      </c>
      <c r="U35" s="45">
        <f>T35/S35</f>
        <v>0.41666666666666669</v>
      </c>
      <c r="V35" s="88" t="s">
        <v>122</v>
      </c>
      <c r="W35" s="87" t="s">
        <v>122</v>
      </c>
      <c r="X35" s="87" t="s">
        <v>122</v>
      </c>
      <c r="Y35" s="87" t="s">
        <v>122</v>
      </c>
    </row>
    <row r="36" spans="2:25" ht="15" customHeight="1" x14ac:dyDescent="0.3">
      <c r="B36" s="10">
        <v>7792</v>
      </c>
      <c r="C36" s="10" t="str">
        <f>VLOOKUP(B36,'1_문헌특성'!B:AZ,2,0)</f>
        <v>Ohizumi (2000)</v>
      </c>
      <c r="D36" s="10" t="str">
        <f>VLOOKUP(B36,'1_문헌특성'!B:AZ,3,0)</f>
        <v>NRCT</v>
      </c>
      <c r="E36" s="10" t="str">
        <f>VLOOKUP(B36,'1_문헌특성'!B:AZ,7,0)</f>
        <v>두경부종양</v>
      </c>
      <c r="F36" s="10" t="str">
        <f>VLOOKUP(B36,'1_문헌특성'!B:AZ,8,0)</f>
        <v>구인두암</v>
      </c>
      <c r="G36" s="10" t="str">
        <f>VLOOKUP(B36,'1_문헌특성'!B:AZ,9,0)</f>
        <v>두경부암
(편평세포암으로 구강, 중인두, 후두, 하인두포함, 목 결절 전이)</v>
      </c>
      <c r="H36" s="10" t="str">
        <f>VLOOKUP(B36,'1_문헌특성'!B:AZ,31,0)</f>
        <v>RT+HT(일부 CT)</v>
      </c>
      <c r="I36" s="10" t="str">
        <f>VLOOKUP(B36,'1_문헌특성'!B:AZ,38,0)</f>
        <v>NR</v>
      </c>
      <c r="J36" s="3" t="str">
        <f>VLOOKUP(B36,'1_문헌특성'!B:AZ,43,0)</f>
        <v>RT 전</v>
      </c>
      <c r="K36" s="3" t="str">
        <f>VLOOKUP(B36,'1_문헌특성'!B:AZ,51,0)</f>
        <v>- 온열은 급성 이상반응을 일으켰고, 종양에 미치는 영향은 유의하지 않았음
- 추가 온열 기술이 발전이 필요함</v>
      </c>
      <c r="L36" s="87" t="s">
        <v>490</v>
      </c>
      <c r="M36" s="3" t="s">
        <v>254</v>
      </c>
      <c r="N36" s="88" t="s">
        <v>132</v>
      </c>
      <c r="O36" s="87" t="s">
        <v>127</v>
      </c>
      <c r="P36" s="3">
        <v>12</v>
      </c>
      <c r="Q36" s="3">
        <v>6</v>
      </c>
      <c r="R36" s="7">
        <v>0.5</v>
      </c>
      <c r="S36" s="3">
        <v>12</v>
      </c>
      <c r="T36" s="3">
        <v>5</v>
      </c>
      <c r="U36" s="122">
        <v>0.41599999999999998</v>
      </c>
      <c r="V36" s="87" t="s">
        <v>122</v>
      </c>
      <c r="W36" s="87" t="s">
        <v>122</v>
      </c>
      <c r="X36" s="87" t="s">
        <v>122</v>
      </c>
      <c r="Y36" s="87" t="s">
        <v>122</v>
      </c>
    </row>
    <row r="37" spans="2:25" ht="15" customHeight="1" x14ac:dyDescent="0.3">
      <c r="B37" s="10">
        <v>7792</v>
      </c>
      <c r="C37" s="10" t="str">
        <f>VLOOKUP(B37,'1_문헌특성'!B:AZ,2,0)</f>
        <v>Ohizumi (2000)</v>
      </c>
      <c r="D37" s="10" t="str">
        <f>VLOOKUP(B37,'1_문헌특성'!B:AZ,3,0)</f>
        <v>NRCT</v>
      </c>
      <c r="E37" s="10" t="str">
        <f>VLOOKUP(B37,'1_문헌특성'!B:AZ,7,0)</f>
        <v>두경부종양</v>
      </c>
      <c r="F37" s="10" t="str">
        <f>VLOOKUP(B37,'1_문헌특성'!B:AZ,8,0)</f>
        <v>구인두암</v>
      </c>
      <c r="G37" s="10" t="str">
        <f>VLOOKUP(B37,'1_문헌특성'!B:AZ,9,0)</f>
        <v>두경부암
(편평세포암으로 구강, 중인두, 후두, 하인두포함, 목 결절 전이)</v>
      </c>
      <c r="H37" s="10" t="str">
        <f>VLOOKUP(B37,'1_문헌특성'!B:AZ,31,0)</f>
        <v>RT+HT(일부 CT)</v>
      </c>
      <c r="I37" s="10" t="str">
        <f>VLOOKUP(B37,'1_문헌특성'!B:AZ,38,0)</f>
        <v>NR</v>
      </c>
      <c r="J37" s="3" t="str">
        <f>VLOOKUP(B37,'1_문헌특성'!B:AZ,43,0)</f>
        <v>RT 전</v>
      </c>
      <c r="K37" s="3" t="str">
        <f>VLOOKUP(B37,'1_문헌특성'!B:AZ,51,0)</f>
        <v>- 온열은 급성 이상반응을 일으켰고, 종양에 미치는 영향은 유의하지 않았음
- 추가 온열 기술이 발전이 필요함</v>
      </c>
      <c r="L37" s="87" t="s">
        <v>490</v>
      </c>
      <c r="M37" s="3" t="s">
        <v>255</v>
      </c>
      <c r="N37" s="88" t="s">
        <v>132</v>
      </c>
      <c r="O37" s="87" t="s">
        <v>127</v>
      </c>
      <c r="P37" s="3">
        <v>12</v>
      </c>
      <c r="Q37" s="3">
        <v>10</v>
      </c>
      <c r="R37" s="7">
        <v>0.83</v>
      </c>
      <c r="S37" s="3">
        <v>12</v>
      </c>
      <c r="T37" s="3">
        <v>10</v>
      </c>
      <c r="U37" s="7">
        <v>0.83</v>
      </c>
      <c r="V37" s="87" t="s">
        <v>122</v>
      </c>
      <c r="W37" s="87" t="s">
        <v>122</v>
      </c>
      <c r="X37" s="87" t="s">
        <v>122</v>
      </c>
      <c r="Y37" s="87" t="s">
        <v>122</v>
      </c>
    </row>
    <row r="38" spans="2:25" ht="15" customHeight="1" x14ac:dyDescent="0.3">
      <c r="B38" s="10">
        <v>7792</v>
      </c>
      <c r="C38" s="10" t="str">
        <f>VLOOKUP(B38,'1_문헌특성'!B:AZ,2,0)</f>
        <v>Ohizumi (2000)</v>
      </c>
      <c r="D38" s="10" t="str">
        <f>VLOOKUP(B38,'1_문헌특성'!B:AZ,3,0)</f>
        <v>NRCT</v>
      </c>
      <c r="E38" s="10" t="str">
        <f>VLOOKUP(B38,'1_문헌특성'!B:AZ,7,0)</f>
        <v>두경부종양</v>
      </c>
      <c r="F38" s="10" t="str">
        <f>VLOOKUP(B38,'1_문헌특성'!B:AZ,8,0)</f>
        <v>구인두암</v>
      </c>
      <c r="G38" s="10" t="str">
        <f>VLOOKUP(B38,'1_문헌특성'!B:AZ,9,0)</f>
        <v>두경부암
(편평세포암으로 구강, 중인두, 후두, 하인두포함, 목 결절 전이)</v>
      </c>
      <c r="H38" s="10" t="str">
        <f>VLOOKUP(B38,'1_문헌특성'!B:AZ,31,0)</f>
        <v>RT+HT(일부 CT)</v>
      </c>
      <c r="I38" s="10" t="str">
        <f>VLOOKUP(B38,'1_문헌특성'!B:AZ,38,0)</f>
        <v>NR</v>
      </c>
      <c r="J38" s="3" t="str">
        <f>VLOOKUP(B38,'1_문헌특성'!B:AZ,43,0)</f>
        <v>RT 전</v>
      </c>
      <c r="K38" s="3" t="str">
        <f>VLOOKUP(B38,'1_문헌특성'!B:AZ,51,0)</f>
        <v>- 온열은 급성 이상반응을 일으켰고, 종양에 미치는 영향은 유의하지 않았음
- 추가 온열 기술이 발전이 필요함</v>
      </c>
      <c r="L38" s="87" t="s">
        <v>490</v>
      </c>
      <c r="M38" s="3" t="s">
        <v>268</v>
      </c>
      <c r="N38" s="88" t="s">
        <v>132</v>
      </c>
      <c r="O38" s="87" t="s">
        <v>127</v>
      </c>
      <c r="P38" s="3">
        <v>12</v>
      </c>
      <c r="Q38" s="3">
        <v>2</v>
      </c>
      <c r="R38" s="122">
        <v>0.16600000000000001</v>
      </c>
      <c r="S38" s="3">
        <v>12</v>
      </c>
      <c r="T38" s="3">
        <v>2</v>
      </c>
      <c r="U38" s="122">
        <v>0.16600000000000001</v>
      </c>
      <c r="V38" s="87" t="s">
        <v>122</v>
      </c>
      <c r="W38" s="87" t="s">
        <v>122</v>
      </c>
      <c r="X38" s="87" t="s">
        <v>122</v>
      </c>
      <c r="Y38" s="87" t="s">
        <v>122</v>
      </c>
    </row>
    <row r="39" spans="2:25" ht="15" customHeight="1" x14ac:dyDescent="0.3">
      <c r="B39" s="3">
        <v>7031</v>
      </c>
      <c r="C39" s="3" t="str">
        <f>VLOOKUP(B39,'1_문헌특성'!B:AZ,2,0)</f>
        <v>Shields (2004)</v>
      </c>
      <c r="D39" s="3" t="str">
        <f>VLOOKUP(B39,'1_문헌특성'!B:AZ,3,0)</f>
        <v>NRCT</v>
      </c>
      <c r="E39" s="3" t="str">
        <f>VLOOKUP(B39,'1_문헌특성'!B:AZ,7,0)</f>
        <v>두경부종양</v>
      </c>
      <c r="F39" s="3" t="str">
        <f>VLOOKUP(B39,'1_문헌특성'!B:AZ,8,0)</f>
        <v>안암</v>
      </c>
      <c r="G39" s="3" t="str">
        <f>VLOOKUP(B39,'1_문헌특성'!B:AZ,9,0)</f>
        <v>망막아세포종</v>
      </c>
      <c r="H39" s="3" t="str">
        <f>VLOOKUP(B39,'1_문헌특성'!B:AZ,31,0)</f>
        <v>chermoreduction+thermotherapy</v>
      </c>
      <c r="I39" s="3" t="str">
        <f>VLOOKUP(B39,'1_문헌특성'!B:AZ,38,0)</f>
        <v>NR</v>
      </c>
      <c r="J39" s="3" t="str">
        <f>VLOOKUP(B39,'1_문헌특성'!B:AZ,43,0)</f>
        <v>NR</v>
      </c>
      <c r="K39" s="3" t="str">
        <f>VLOOKUP(B39,'1_문헌특성'!B:AZ,51,0)</f>
        <v xml:space="preserve">망막아세포종 치료에 chemoreduction 단독 혹은 HT와 병행요법은 치료가 효과적이지만, 황반에 위치하거나 두꺼운 사람에게는 재발 위험성이 높았음. </v>
      </c>
      <c r="L39" s="87" t="s">
        <v>490</v>
      </c>
      <c r="M39" s="3" t="s">
        <v>362</v>
      </c>
      <c r="N39" s="88" t="s">
        <v>132</v>
      </c>
      <c r="O39" s="88" t="s">
        <v>489</v>
      </c>
      <c r="P39" s="3">
        <v>24</v>
      </c>
      <c r="Q39" s="3">
        <v>13</v>
      </c>
      <c r="R39" s="47">
        <f>Q39/P39</f>
        <v>0.54166666666666663</v>
      </c>
      <c r="S39" s="3">
        <v>89</v>
      </c>
      <c r="T39" s="3">
        <v>23</v>
      </c>
      <c r="U39" s="47">
        <f>T39/S39</f>
        <v>0.25842696629213485</v>
      </c>
      <c r="V39" s="87"/>
      <c r="W39" s="87"/>
      <c r="X39" s="87"/>
      <c r="Y39" s="87"/>
    </row>
  </sheetData>
  <sheetProtection algorithmName="SHA-512" hashValue="iooHawBzlTRlN1Y+j1LVdS86PJxRpDn1h35PjQzceWRTLTXgVCk7xgkmFwKjr+nPefYt3l8vzX3lfHlhdM7+Ug==" saltValue="fbe12hNg5RkPy4VfaXwSow==" spinCount="100000" sheet="1" objects="1" scenarios="1"/>
  <autoFilter ref="A3:Y39"/>
  <mergeCells count="2">
    <mergeCell ref="P2:R2"/>
    <mergeCell ref="S2:U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"/>
  <sheetViews>
    <sheetView zoomScale="85" zoomScaleNormal="8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20" sqref="H20"/>
    </sheetView>
  </sheetViews>
  <sheetFormatPr defaultRowHeight="12" x14ac:dyDescent="0.3"/>
  <cols>
    <col min="1" max="1" width="1.875" style="38" customWidth="1"/>
    <col min="2" max="2" width="9" style="38"/>
    <col min="3" max="3" width="11.75" style="38" customWidth="1"/>
    <col min="4" max="4" width="8.375" style="38" customWidth="1"/>
    <col min="5" max="6" width="9" style="38"/>
    <col min="7" max="7" width="9.5" style="17" customWidth="1"/>
    <col min="8" max="8" width="14.5" style="13" customWidth="1"/>
    <col min="9" max="9" width="8" style="17" customWidth="1"/>
    <col min="10" max="10" width="14.5" style="13" customWidth="1"/>
    <col min="11" max="11" width="9.5" style="17" customWidth="1"/>
    <col min="12" max="12" width="13.5" style="13" customWidth="1"/>
    <col min="13" max="13" width="10.125" style="17" customWidth="1"/>
    <col min="14" max="14" width="17.25" style="13" customWidth="1"/>
    <col min="15" max="15" width="10.625" style="17" customWidth="1"/>
    <col min="16" max="16" width="14.25" style="18" customWidth="1"/>
    <col min="17" max="17" width="12.5" style="17" customWidth="1"/>
    <col min="18" max="18" width="14.5" style="13" customWidth="1"/>
    <col min="19" max="19" width="10.625" style="18" customWidth="1"/>
    <col min="20" max="20" width="14.5" style="13" customWidth="1"/>
    <col min="21" max="21" width="12" style="17" customWidth="1"/>
    <col min="22" max="22" width="17.375" style="14" customWidth="1"/>
    <col min="23" max="16384" width="9" style="38"/>
  </cols>
  <sheetData>
    <row r="1" spans="2:22" x14ac:dyDescent="0.3">
      <c r="B1" s="54" t="s">
        <v>119</v>
      </c>
      <c r="F1" s="40"/>
      <c r="H1" s="18"/>
      <c r="J1" s="18"/>
      <c r="L1" s="18"/>
      <c r="N1" s="18"/>
      <c r="R1" s="18"/>
      <c r="T1" s="18"/>
    </row>
    <row r="2" spans="2:22" x14ac:dyDescent="0.3">
      <c r="B2" s="55"/>
      <c r="F2" s="40"/>
      <c r="H2" s="18"/>
      <c r="J2" s="18"/>
      <c r="L2" s="18"/>
      <c r="N2" s="18"/>
      <c r="R2" s="18"/>
      <c r="T2" s="18"/>
    </row>
    <row r="3" spans="2:22" x14ac:dyDescent="0.3">
      <c r="B3" s="56"/>
      <c r="F3" s="40"/>
      <c r="H3" s="18"/>
      <c r="J3" s="18"/>
      <c r="L3" s="18"/>
      <c r="N3" s="18"/>
      <c r="R3" s="18"/>
      <c r="T3" s="18"/>
    </row>
    <row r="4" spans="2:22" x14ac:dyDescent="0.3">
      <c r="G4" s="40"/>
      <c r="H4" s="17" t="s">
        <v>120</v>
      </c>
      <c r="J4" s="18"/>
      <c r="L4" s="18"/>
      <c r="N4" s="18"/>
      <c r="R4" s="18"/>
      <c r="T4" s="18"/>
    </row>
    <row r="5" spans="2:22" x14ac:dyDescent="0.3">
      <c r="F5" s="40"/>
      <c r="G5" s="19"/>
      <c r="H5" s="20"/>
      <c r="I5" s="21"/>
      <c r="J5" s="20"/>
      <c r="K5" s="21"/>
      <c r="L5" s="20"/>
      <c r="M5" s="21"/>
      <c r="N5" s="20"/>
      <c r="O5" s="21"/>
      <c r="P5" s="20"/>
      <c r="Q5" s="21"/>
      <c r="R5" s="20"/>
      <c r="S5" s="20"/>
      <c r="T5" s="20"/>
      <c r="U5" s="21"/>
      <c r="V5" s="15"/>
    </row>
    <row r="6" spans="2:22" s="124" customFormat="1" ht="84" x14ac:dyDescent="0.3">
      <c r="B6" s="70" t="s">
        <v>63</v>
      </c>
      <c r="C6" s="70" t="s">
        <v>64</v>
      </c>
      <c r="D6" s="70" t="s">
        <v>54</v>
      </c>
      <c r="E6" s="99" t="s">
        <v>56</v>
      </c>
      <c r="F6" s="70" t="s">
        <v>55</v>
      </c>
      <c r="G6" s="22" t="s">
        <v>65</v>
      </c>
      <c r="H6" s="23" t="s">
        <v>66</v>
      </c>
      <c r="I6" s="125" t="s">
        <v>67</v>
      </c>
      <c r="J6" s="126" t="s">
        <v>68</v>
      </c>
      <c r="K6" s="22" t="s">
        <v>261</v>
      </c>
      <c r="L6" s="23" t="s">
        <v>69</v>
      </c>
      <c r="M6" s="22" t="s">
        <v>260</v>
      </c>
      <c r="N6" s="23" t="s">
        <v>70</v>
      </c>
      <c r="O6" s="22" t="s">
        <v>71</v>
      </c>
      <c r="P6" s="23" t="s">
        <v>72</v>
      </c>
      <c r="Q6" s="22" t="s">
        <v>73</v>
      </c>
      <c r="R6" s="23" t="s">
        <v>74</v>
      </c>
      <c r="S6" s="70" t="s">
        <v>256</v>
      </c>
      <c r="T6" s="70" t="s">
        <v>75</v>
      </c>
      <c r="U6" s="22" t="s">
        <v>257</v>
      </c>
      <c r="V6" s="24" t="s">
        <v>76</v>
      </c>
    </row>
    <row r="7" spans="2:22" ht="28.5" customHeight="1" x14ac:dyDescent="0.3">
      <c r="B7" s="39">
        <v>407</v>
      </c>
      <c r="C7" s="30" t="str">
        <f>VLOOKUP(B7,'1_문헌특성'!B:AZ,2,0)</f>
        <v>Ren (2021)</v>
      </c>
      <c r="D7" s="30" t="str">
        <f>VLOOKUP(B7,'1_문헌특성'!B:AZ,3,0)</f>
        <v>RCT</v>
      </c>
      <c r="E7" s="30" t="str">
        <f>VLOOKUP(B7,'1_문헌특성'!B:AZ,8,0)</f>
        <v>구인두암</v>
      </c>
      <c r="F7" s="30" t="str">
        <f>VLOOKUP(B7,'1_문헌특성'!B:AZ,9,0)</f>
        <v>절제가능한 국소진행성 구강 편평세포암(locally advanced resectable oral squamous cell carcinoma)</v>
      </c>
      <c r="G7" s="57" t="s">
        <v>123</v>
      </c>
      <c r="H7" s="16" t="s">
        <v>330</v>
      </c>
      <c r="I7" s="57" t="s">
        <v>121</v>
      </c>
      <c r="J7" s="28" t="s">
        <v>262</v>
      </c>
      <c r="K7" s="57" t="s">
        <v>123</v>
      </c>
      <c r="L7" s="58" t="s">
        <v>263</v>
      </c>
      <c r="M7" s="57" t="s">
        <v>123</v>
      </c>
      <c r="N7" s="58" t="s">
        <v>263</v>
      </c>
      <c r="O7" s="57" t="s">
        <v>123</v>
      </c>
      <c r="P7" s="26" t="s">
        <v>124</v>
      </c>
      <c r="Q7" s="57" t="s">
        <v>123</v>
      </c>
      <c r="R7" s="26" t="s">
        <v>269</v>
      </c>
      <c r="S7" s="25" t="s">
        <v>233</v>
      </c>
      <c r="T7" s="26" t="s">
        <v>267</v>
      </c>
      <c r="U7" s="57" t="s">
        <v>123</v>
      </c>
      <c r="V7" s="24" t="s">
        <v>160</v>
      </c>
    </row>
    <row r="8" spans="2:22" ht="28.5" customHeight="1" x14ac:dyDescent="0.3">
      <c r="B8" s="39">
        <v>4535</v>
      </c>
      <c r="C8" s="30" t="str">
        <f>VLOOKUP(B8,'1_문헌특성'!B:AZ,2,0)</f>
        <v>Kang (2013)</v>
      </c>
      <c r="D8" s="30" t="str">
        <f>VLOOKUP(B8,'1_문헌특성'!B:AZ,3,0)</f>
        <v>RCT</v>
      </c>
      <c r="E8" s="30" t="str">
        <f>VLOOKUP(B8,'1_문헌특성'!B:AZ,8,0)</f>
        <v>구인두암</v>
      </c>
      <c r="F8" s="30" t="str">
        <f>VLOOKUP(B8,'1_문헌특성'!B:AZ,9,0)</f>
        <v>경부 림프절 전이된 비인두암(Nasopharyngeal Carcinoma with Cervical Lymph Node Metastases)</v>
      </c>
      <c r="G8" s="57" t="s">
        <v>121</v>
      </c>
      <c r="H8" s="16" t="s">
        <v>325</v>
      </c>
      <c r="I8" s="57" t="s">
        <v>121</v>
      </c>
      <c r="J8" s="28" t="s">
        <v>262</v>
      </c>
      <c r="K8" s="57" t="s">
        <v>123</v>
      </c>
      <c r="L8" s="58" t="s">
        <v>263</v>
      </c>
      <c r="M8" s="57" t="s">
        <v>123</v>
      </c>
      <c r="N8" s="58" t="s">
        <v>263</v>
      </c>
      <c r="O8" s="57" t="s">
        <v>123</v>
      </c>
      <c r="P8" s="26" t="s">
        <v>177</v>
      </c>
      <c r="Q8" s="57" t="s">
        <v>123</v>
      </c>
      <c r="R8" s="26" t="s">
        <v>269</v>
      </c>
      <c r="S8" s="25" t="s">
        <v>233</v>
      </c>
      <c r="T8" s="26" t="s">
        <v>267</v>
      </c>
      <c r="U8" s="57" t="s">
        <v>123</v>
      </c>
      <c r="V8" s="24" t="s">
        <v>198</v>
      </c>
    </row>
    <row r="9" spans="2:22" ht="28.5" customHeight="1" x14ac:dyDescent="0.3">
      <c r="B9" s="39">
        <v>5642</v>
      </c>
      <c r="C9" s="30" t="str">
        <f>VLOOKUP(B9,'1_문헌특성'!B:AZ,2,0)</f>
        <v>Hua (2011)</v>
      </c>
      <c r="D9" s="30" t="str">
        <f>VLOOKUP(B9,'1_문헌특성'!B:AZ,3,0)</f>
        <v>RCT</v>
      </c>
      <c r="E9" s="30" t="str">
        <f>VLOOKUP(B9,'1_문헌특성'!B:AZ,8,0)</f>
        <v>구인두암</v>
      </c>
      <c r="F9" s="30" t="str">
        <f>VLOOKUP(B9,'1_문헌특성'!B:AZ,9,0)</f>
        <v>비인두암</v>
      </c>
      <c r="G9" s="57" t="s">
        <v>121</v>
      </c>
      <c r="H9" s="16" t="s">
        <v>326</v>
      </c>
      <c r="I9" s="57" t="s">
        <v>121</v>
      </c>
      <c r="J9" s="28" t="s">
        <v>262</v>
      </c>
      <c r="K9" s="57" t="s">
        <v>123</v>
      </c>
      <c r="L9" s="58" t="s">
        <v>263</v>
      </c>
      <c r="M9" s="57" t="s">
        <v>123</v>
      </c>
      <c r="N9" s="58" t="s">
        <v>263</v>
      </c>
      <c r="O9" s="57" t="s">
        <v>126</v>
      </c>
      <c r="P9" s="26" t="s">
        <v>327</v>
      </c>
      <c r="Q9" s="57" t="s">
        <v>123</v>
      </c>
      <c r="R9" s="26" t="s">
        <v>177</v>
      </c>
      <c r="S9" s="25" t="s">
        <v>233</v>
      </c>
      <c r="T9" s="26" t="s">
        <v>267</v>
      </c>
      <c r="U9" s="57" t="s">
        <v>123</v>
      </c>
      <c r="V9" s="24" t="s">
        <v>163</v>
      </c>
    </row>
    <row r="10" spans="2:22" ht="28.5" customHeight="1" x14ac:dyDescent="0.3">
      <c r="B10" s="39">
        <v>5665</v>
      </c>
      <c r="C10" s="30" t="str">
        <f>VLOOKUP(B10,'1_문헌특성'!B:AZ,2,0)</f>
        <v>Huilgol (2010)</v>
      </c>
      <c r="D10" s="30" t="str">
        <f>VLOOKUP(B10,'1_문헌특성'!B:AZ,3,0)</f>
        <v>RCT</v>
      </c>
      <c r="E10" s="30" t="str">
        <f>VLOOKUP(B10,'1_문헌특성'!B:AZ,8,0)</f>
        <v>구인두암</v>
      </c>
      <c r="F10" s="30" t="str">
        <f>VLOOKUP(B10,'1_문헌특성'!B:AZ,9,0)</f>
        <v>두경부암(국소 진행성 두경부암)</v>
      </c>
      <c r="G10" s="57" t="s">
        <v>123</v>
      </c>
      <c r="H10" s="16" t="s">
        <v>214</v>
      </c>
      <c r="I10" s="57" t="s">
        <v>121</v>
      </c>
      <c r="J10" s="28" t="s">
        <v>262</v>
      </c>
      <c r="K10" s="57" t="s">
        <v>123</v>
      </c>
      <c r="L10" s="58" t="s">
        <v>263</v>
      </c>
      <c r="M10" s="57" t="s">
        <v>123</v>
      </c>
      <c r="N10" s="58" t="s">
        <v>263</v>
      </c>
      <c r="O10" s="57" t="s">
        <v>123</v>
      </c>
      <c r="P10" s="26" t="s">
        <v>177</v>
      </c>
      <c r="Q10" s="57" t="s">
        <v>123</v>
      </c>
      <c r="R10" s="26" t="s">
        <v>269</v>
      </c>
      <c r="S10" s="25" t="s">
        <v>233</v>
      </c>
      <c r="T10" s="26" t="s">
        <v>267</v>
      </c>
      <c r="U10" s="57" t="s">
        <v>123</v>
      </c>
      <c r="V10" s="24" t="s">
        <v>215</v>
      </c>
    </row>
    <row r="11" spans="2:22" s="40" customFormat="1" ht="28.5" customHeight="1" x14ac:dyDescent="0.3">
      <c r="B11" s="39">
        <v>7792</v>
      </c>
      <c r="C11" s="30" t="str">
        <f>VLOOKUP(B11,'1_문헌특성'!B:AZ,2,0)</f>
        <v>Ohizumi (2000)</v>
      </c>
      <c r="D11" s="30" t="str">
        <f>VLOOKUP(B11,'1_문헌특성'!B:AZ,3,0)</f>
        <v>NRCT</v>
      </c>
      <c r="E11" s="30" t="str">
        <f>VLOOKUP(B11,'1_문헌특성'!B:AZ,8,0)</f>
        <v>구인두암</v>
      </c>
      <c r="F11" s="30" t="str">
        <f>VLOOKUP(B11,'1_문헌특성'!B:AZ,9,0)</f>
        <v>두경부암
(편평세포암으로 구강, 중인두, 후두, 하인두포함, 목 결절 전이)</v>
      </c>
      <c r="G11" s="25" t="s">
        <v>233</v>
      </c>
      <c r="H11" s="26" t="s">
        <v>496</v>
      </c>
      <c r="I11" s="57" t="s">
        <v>123</v>
      </c>
      <c r="J11" s="28" t="s">
        <v>324</v>
      </c>
      <c r="K11" s="57" t="s">
        <v>123</v>
      </c>
      <c r="L11" s="58" t="s">
        <v>263</v>
      </c>
      <c r="M11" s="57" t="s">
        <v>123</v>
      </c>
      <c r="N11" s="26" t="s">
        <v>259</v>
      </c>
      <c r="O11" s="57" t="s">
        <v>123</v>
      </c>
      <c r="P11" s="61" t="s">
        <v>264</v>
      </c>
      <c r="Q11" s="57" t="s">
        <v>123</v>
      </c>
      <c r="R11" s="28" t="s">
        <v>265</v>
      </c>
      <c r="S11" s="57" t="s">
        <v>123</v>
      </c>
      <c r="T11" s="26" t="s">
        <v>266</v>
      </c>
      <c r="U11" s="57" t="s">
        <v>121</v>
      </c>
      <c r="V11" s="27" t="s">
        <v>258</v>
      </c>
    </row>
    <row r="12" spans="2:22" s="60" customFormat="1" ht="28.5" customHeight="1" x14ac:dyDescent="0.3">
      <c r="B12" s="52">
        <v>7031</v>
      </c>
      <c r="C12" s="59" t="str">
        <f>VLOOKUP(B12,'1_문헌특성'!B:AZ,2,0)</f>
        <v>Shields (2004)</v>
      </c>
      <c r="D12" s="59" t="str">
        <f>VLOOKUP(B12,'1_문헌특성'!B:AZ,3,0)</f>
        <v>NRCT</v>
      </c>
      <c r="E12" s="30" t="str">
        <f>VLOOKUP(B12,'1_문헌특성'!B:AZ,8,0)</f>
        <v>안암</v>
      </c>
      <c r="F12" s="59" t="str">
        <f>VLOOKUP(B12,'1_문헌특성'!B:AZ,9,0)</f>
        <v>망막아세포종</v>
      </c>
      <c r="G12" s="53" t="s">
        <v>233</v>
      </c>
      <c r="H12" s="26" t="s">
        <v>496</v>
      </c>
      <c r="I12" s="57" t="s">
        <v>121</v>
      </c>
      <c r="J12" s="28" t="s">
        <v>262</v>
      </c>
      <c r="K12" s="57" t="s">
        <v>123</v>
      </c>
      <c r="L12" s="58" t="s">
        <v>263</v>
      </c>
      <c r="M12" s="57" t="s">
        <v>123</v>
      </c>
      <c r="N12" s="58" t="s">
        <v>263</v>
      </c>
      <c r="O12" s="57" t="s">
        <v>123</v>
      </c>
      <c r="P12" s="26" t="s">
        <v>177</v>
      </c>
      <c r="Q12" s="57" t="s">
        <v>126</v>
      </c>
      <c r="R12" s="128" t="s">
        <v>336</v>
      </c>
      <c r="S12" s="57" t="s">
        <v>123</v>
      </c>
      <c r="T12" s="128" t="s">
        <v>335</v>
      </c>
      <c r="U12" s="57" t="s">
        <v>121</v>
      </c>
      <c r="V12" s="127" t="s">
        <v>334</v>
      </c>
    </row>
  </sheetData>
  <sheetProtection algorithmName="SHA-512" hashValue="MxN8p4d5m/0uul0xcx8IQEBjtv9YUO4dlr3kq1OTgRMhDebJyhAgzn0Lkf1fdcO/4kaFLKpO3tR1GX7CCDdKtA==" saltValue="iUV/8M7nEhpp+fHnise1yQ==" spinCount="100000" sheet="1" objects="1" scenarios="1"/>
  <autoFilter ref="B6:V11"/>
  <phoneticPr fontId="1" type="noConversion"/>
  <conditionalFormatting sqref="K11">
    <cfRule type="containsText" dxfId="104" priority="298" operator="containsText" text="H">
      <formula>NOT(ISERROR(SEARCH("H",K11)))</formula>
    </cfRule>
    <cfRule type="containsText" dxfId="103" priority="299" operator="containsText" text="U">
      <formula>NOT(ISERROR(SEARCH("U",K11)))</formula>
    </cfRule>
  </conditionalFormatting>
  <conditionalFormatting sqref="K11">
    <cfRule type="containsText" dxfId="102" priority="300" operator="containsText" text="L">
      <formula>NOT(ISERROR(SEARCH("L",K11)))</formula>
    </cfRule>
  </conditionalFormatting>
  <conditionalFormatting sqref="M11">
    <cfRule type="containsText" dxfId="101" priority="292" operator="containsText" text="H">
      <formula>NOT(ISERROR(SEARCH("H",M11)))</formula>
    </cfRule>
    <cfRule type="containsText" dxfId="100" priority="293" operator="containsText" text="U">
      <formula>NOT(ISERROR(SEARCH("U",M11)))</formula>
    </cfRule>
  </conditionalFormatting>
  <conditionalFormatting sqref="M11">
    <cfRule type="containsText" dxfId="99" priority="294" operator="containsText" text="L">
      <formula>NOT(ISERROR(SEARCH("L",M11)))</formula>
    </cfRule>
  </conditionalFormatting>
  <conditionalFormatting sqref="S11">
    <cfRule type="containsText" dxfId="98" priority="280" operator="containsText" text="H">
      <formula>NOT(ISERROR(SEARCH("H",S11)))</formula>
    </cfRule>
    <cfRule type="containsText" dxfId="97" priority="281" operator="containsText" text="U">
      <formula>NOT(ISERROR(SEARCH("U",S11)))</formula>
    </cfRule>
  </conditionalFormatting>
  <conditionalFormatting sqref="S11">
    <cfRule type="containsText" dxfId="96" priority="282" operator="containsText" text="L">
      <formula>NOT(ISERROR(SEARCH("L",S11)))</formula>
    </cfRule>
  </conditionalFormatting>
  <conditionalFormatting sqref="U11">
    <cfRule type="containsText" dxfId="95" priority="274" operator="containsText" text="H">
      <formula>NOT(ISERROR(SEARCH("H",U11)))</formula>
    </cfRule>
    <cfRule type="containsText" dxfId="94" priority="275" operator="containsText" text="U">
      <formula>NOT(ISERROR(SEARCH("U",U11)))</formula>
    </cfRule>
  </conditionalFormatting>
  <conditionalFormatting sqref="U11">
    <cfRule type="containsText" dxfId="93" priority="276" operator="containsText" text="L">
      <formula>NOT(ISERROR(SEARCH("L",U11)))</formula>
    </cfRule>
  </conditionalFormatting>
  <conditionalFormatting sqref="O10">
    <cfRule type="containsText" dxfId="92" priority="148" operator="containsText" text="H">
      <formula>NOT(ISERROR(SEARCH("H",O10)))</formula>
    </cfRule>
    <cfRule type="containsText" dxfId="91" priority="149" operator="containsText" text="U">
      <formula>NOT(ISERROR(SEARCH("U",O10)))</formula>
    </cfRule>
  </conditionalFormatting>
  <conditionalFormatting sqref="O10">
    <cfRule type="containsText" dxfId="90" priority="150" operator="containsText" text="L">
      <formula>NOT(ISERROR(SEARCH("L",O10)))</formula>
    </cfRule>
  </conditionalFormatting>
  <conditionalFormatting sqref="Q11">
    <cfRule type="containsText" dxfId="89" priority="265" operator="containsText" text="H">
      <formula>NOT(ISERROR(SEARCH("H",Q11)))</formula>
    </cfRule>
    <cfRule type="containsText" dxfId="88" priority="266" operator="containsText" text="U">
      <formula>NOT(ISERROR(SEARCH("U",Q11)))</formula>
    </cfRule>
  </conditionalFormatting>
  <conditionalFormatting sqref="Q11">
    <cfRule type="containsText" dxfId="87" priority="267" operator="containsText" text="L">
      <formula>NOT(ISERROR(SEARCH("L",Q11)))</formula>
    </cfRule>
  </conditionalFormatting>
  <conditionalFormatting sqref="O11">
    <cfRule type="containsText" dxfId="86" priority="261" operator="containsText" text="L">
      <formula>NOT(ISERROR(SEARCH("L",O11)))</formula>
    </cfRule>
  </conditionalFormatting>
  <conditionalFormatting sqref="O11">
    <cfRule type="containsText" dxfId="85" priority="259" operator="containsText" text="H">
      <formula>NOT(ISERROR(SEARCH("H",O11)))</formula>
    </cfRule>
    <cfRule type="containsText" dxfId="84" priority="260" operator="containsText" text="U">
      <formula>NOT(ISERROR(SEARCH("U",O11)))</formula>
    </cfRule>
  </conditionalFormatting>
  <conditionalFormatting sqref="I8">
    <cfRule type="containsText" dxfId="83" priority="241" operator="containsText" text="H">
      <formula>NOT(ISERROR(SEARCH("H",I8)))</formula>
    </cfRule>
    <cfRule type="containsText" dxfId="82" priority="242" operator="containsText" text="U">
      <formula>NOT(ISERROR(SEARCH("U",I8)))</formula>
    </cfRule>
  </conditionalFormatting>
  <conditionalFormatting sqref="I8">
    <cfRule type="containsText" dxfId="81" priority="243" operator="containsText" text="L">
      <formula>NOT(ISERROR(SEARCH("L",I8)))</formula>
    </cfRule>
  </conditionalFormatting>
  <conditionalFormatting sqref="I9">
    <cfRule type="containsText" dxfId="80" priority="238" operator="containsText" text="H">
      <formula>NOT(ISERROR(SEARCH("H",I9)))</formula>
    </cfRule>
    <cfRule type="containsText" dxfId="79" priority="239" operator="containsText" text="U">
      <formula>NOT(ISERROR(SEARCH("U",I9)))</formula>
    </cfRule>
  </conditionalFormatting>
  <conditionalFormatting sqref="I9">
    <cfRule type="containsText" dxfId="78" priority="240" operator="containsText" text="L">
      <formula>NOT(ISERROR(SEARCH("L",I9)))</formula>
    </cfRule>
  </conditionalFormatting>
  <conditionalFormatting sqref="M8">
    <cfRule type="containsText" dxfId="77" priority="136" operator="containsText" text="H">
      <formula>NOT(ISERROR(SEARCH("H",M8)))</formula>
    </cfRule>
    <cfRule type="containsText" dxfId="76" priority="137" operator="containsText" text="U">
      <formula>NOT(ISERROR(SEARCH("U",M8)))</formula>
    </cfRule>
  </conditionalFormatting>
  <conditionalFormatting sqref="M8">
    <cfRule type="containsText" dxfId="75" priority="138" operator="containsText" text="L">
      <formula>NOT(ISERROR(SEARCH("L",M8)))</formula>
    </cfRule>
  </conditionalFormatting>
  <conditionalFormatting sqref="O9">
    <cfRule type="containsText" dxfId="74" priority="178" operator="containsText" text="H">
      <formula>NOT(ISERROR(SEARCH("H",O9)))</formula>
    </cfRule>
    <cfRule type="containsText" dxfId="73" priority="179" operator="containsText" text="U">
      <formula>NOT(ISERROR(SEARCH("U",O9)))</formula>
    </cfRule>
  </conditionalFormatting>
  <conditionalFormatting sqref="O9">
    <cfRule type="containsText" dxfId="72" priority="180" operator="containsText" text="L">
      <formula>NOT(ISERROR(SEARCH("L",O9)))</formula>
    </cfRule>
  </conditionalFormatting>
  <conditionalFormatting sqref="K8">
    <cfRule type="containsText" dxfId="71" priority="139" operator="containsText" text="H">
      <formula>NOT(ISERROR(SEARCH("H",K8)))</formula>
    </cfRule>
    <cfRule type="containsText" dxfId="70" priority="140" operator="containsText" text="U">
      <formula>NOT(ISERROR(SEARCH("U",K8)))</formula>
    </cfRule>
  </conditionalFormatting>
  <conditionalFormatting sqref="K8">
    <cfRule type="containsText" dxfId="69" priority="141" operator="containsText" text="L">
      <formula>NOT(ISERROR(SEARCH("L",K8)))</formula>
    </cfRule>
  </conditionalFormatting>
  <conditionalFormatting sqref="Q10">
    <cfRule type="containsText" dxfId="68" priority="172" operator="containsText" text="H">
      <formula>NOT(ISERROR(SEARCH("H",Q10)))</formula>
    </cfRule>
    <cfRule type="containsText" dxfId="67" priority="173" operator="containsText" text="U">
      <formula>NOT(ISERROR(SEARCH("U",Q10)))</formula>
    </cfRule>
  </conditionalFormatting>
  <conditionalFormatting sqref="Q10">
    <cfRule type="containsText" dxfId="66" priority="174" operator="containsText" text="L">
      <formula>NOT(ISERROR(SEARCH("L",Q10)))</formula>
    </cfRule>
  </conditionalFormatting>
  <conditionalFormatting sqref="G8:G10">
    <cfRule type="containsText" dxfId="65" priority="157" operator="containsText" text="H">
      <formula>NOT(ISERROR(SEARCH("H",G8)))</formula>
    </cfRule>
    <cfRule type="containsText" dxfId="64" priority="158" operator="containsText" text="U">
      <formula>NOT(ISERROR(SEARCH("U",G8)))</formula>
    </cfRule>
  </conditionalFormatting>
  <conditionalFormatting sqref="G8:G10">
    <cfRule type="containsText" dxfId="63" priority="159" operator="containsText" text="L">
      <formula>NOT(ISERROR(SEARCH("L",G8)))</formula>
    </cfRule>
  </conditionalFormatting>
  <conditionalFormatting sqref="Q9">
    <cfRule type="containsText" dxfId="62" priority="169" operator="containsText" text="H">
      <formula>NOT(ISERROR(SEARCH("H",Q9)))</formula>
    </cfRule>
    <cfRule type="containsText" dxfId="61" priority="170" operator="containsText" text="U">
      <formula>NOT(ISERROR(SEARCH("U",Q9)))</formula>
    </cfRule>
  </conditionalFormatting>
  <conditionalFormatting sqref="Q9">
    <cfRule type="containsText" dxfId="60" priority="171" operator="containsText" text="L">
      <formula>NOT(ISERROR(SEARCH("L",Q9)))</formula>
    </cfRule>
  </conditionalFormatting>
  <conditionalFormatting sqref="U9:U10">
    <cfRule type="containsText" dxfId="59" priority="166" operator="containsText" text="H">
      <formula>NOT(ISERROR(SEARCH("H",U9)))</formula>
    </cfRule>
    <cfRule type="containsText" dxfId="58" priority="167" operator="containsText" text="U">
      <formula>NOT(ISERROR(SEARCH("U",U9)))</formula>
    </cfRule>
  </conditionalFormatting>
  <conditionalFormatting sqref="U9:U10">
    <cfRule type="containsText" dxfId="57" priority="168" operator="containsText" text="L">
      <formula>NOT(ISERROR(SEARCH("L",U9)))</formula>
    </cfRule>
  </conditionalFormatting>
  <conditionalFormatting sqref="U8 Q8 O8">
    <cfRule type="containsText" dxfId="56" priority="163" operator="containsText" text="H">
      <formula>NOT(ISERROR(SEARCH("H",O8)))</formula>
    </cfRule>
    <cfRule type="containsText" dxfId="55" priority="164" operator="containsText" text="U">
      <formula>NOT(ISERROR(SEARCH("U",O8)))</formula>
    </cfRule>
  </conditionalFormatting>
  <conditionalFormatting sqref="U8 Q8 O8">
    <cfRule type="containsText" dxfId="54" priority="165" operator="containsText" text="L">
      <formula>NOT(ISERROR(SEARCH("L",O8)))</formula>
    </cfRule>
  </conditionalFormatting>
  <conditionalFormatting sqref="O7">
    <cfRule type="containsText" dxfId="53" priority="52" operator="containsText" text="H">
      <formula>NOT(ISERROR(SEARCH("H",O7)))</formula>
    </cfRule>
    <cfRule type="containsText" dxfId="52" priority="53" operator="containsText" text="U">
      <formula>NOT(ISERROR(SEARCH("U",O7)))</formula>
    </cfRule>
  </conditionalFormatting>
  <conditionalFormatting sqref="O7">
    <cfRule type="containsText" dxfId="51" priority="54" operator="containsText" text="L">
      <formula>NOT(ISERROR(SEARCH("L",O7)))</formula>
    </cfRule>
  </conditionalFormatting>
  <conditionalFormatting sqref="Q7">
    <cfRule type="containsText" dxfId="50" priority="49" operator="containsText" text="H">
      <formula>NOT(ISERROR(SEARCH("H",Q7)))</formula>
    </cfRule>
    <cfRule type="containsText" dxfId="49" priority="50" operator="containsText" text="U">
      <formula>NOT(ISERROR(SEARCH("U",Q7)))</formula>
    </cfRule>
  </conditionalFormatting>
  <conditionalFormatting sqref="Q7">
    <cfRule type="containsText" dxfId="48" priority="51" operator="containsText" text="L">
      <formula>NOT(ISERROR(SEARCH("L",Q7)))</formula>
    </cfRule>
  </conditionalFormatting>
  <conditionalFormatting sqref="K9:K10">
    <cfRule type="containsText" dxfId="47" priority="127" operator="containsText" text="H">
      <formula>NOT(ISERROR(SEARCH("H",K9)))</formula>
    </cfRule>
    <cfRule type="containsText" dxfId="46" priority="128" operator="containsText" text="U">
      <formula>NOT(ISERROR(SEARCH("U",K9)))</formula>
    </cfRule>
  </conditionalFormatting>
  <conditionalFormatting sqref="K9:K10">
    <cfRule type="containsText" dxfId="45" priority="129" operator="containsText" text="L">
      <formula>NOT(ISERROR(SEARCH("L",K9)))</formula>
    </cfRule>
  </conditionalFormatting>
  <conditionalFormatting sqref="M9:M10">
    <cfRule type="containsText" dxfId="44" priority="124" operator="containsText" text="H">
      <formula>NOT(ISERROR(SEARCH("H",M9)))</formula>
    </cfRule>
    <cfRule type="containsText" dxfId="43" priority="125" operator="containsText" text="U">
      <formula>NOT(ISERROR(SEARCH("U",M9)))</formula>
    </cfRule>
  </conditionalFormatting>
  <conditionalFormatting sqref="M9:M10">
    <cfRule type="containsText" dxfId="42" priority="126" operator="containsText" text="L">
      <formula>NOT(ISERROR(SEARCH("L",M9)))</formula>
    </cfRule>
  </conditionalFormatting>
  <conditionalFormatting sqref="K7">
    <cfRule type="containsText" dxfId="41" priority="97" operator="containsText" text="H">
      <formula>NOT(ISERROR(SEARCH("H",K7)))</formula>
    </cfRule>
    <cfRule type="containsText" dxfId="40" priority="98" operator="containsText" text="U">
      <formula>NOT(ISERROR(SEARCH("U",K7)))</formula>
    </cfRule>
  </conditionalFormatting>
  <conditionalFormatting sqref="K7">
    <cfRule type="containsText" dxfId="39" priority="99" operator="containsText" text="L">
      <formula>NOT(ISERROR(SEARCH("L",K7)))</formula>
    </cfRule>
  </conditionalFormatting>
  <conditionalFormatting sqref="M7">
    <cfRule type="containsText" dxfId="38" priority="94" operator="containsText" text="H">
      <formula>NOT(ISERROR(SEARCH("H",M7)))</formula>
    </cfRule>
    <cfRule type="containsText" dxfId="37" priority="95" operator="containsText" text="U">
      <formula>NOT(ISERROR(SEARCH("U",M7)))</formula>
    </cfRule>
  </conditionalFormatting>
  <conditionalFormatting sqref="M7">
    <cfRule type="containsText" dxfId="36" priority="96" operator="containsText" text="L">
      <formula>NOT(ISERROR(SEARCH("L",M7)))</formula>
    </cfRule>
  </conditionalFormatting>
  <conditionalFormatting sqref="G7">
    <cfRule type="containsText" dxfId="35" priority="76" operator="containsText" text="H">
      <formula>NOT(ISERROR(SEARCH("H",G7)))</formula>
    </cfRule>
    <cfRule type="containsText" dxfId="34" priority="77" operator="containsText" text="U">
      <formula>NOT(ISERROR(SEARCH("U",G7)))</formula>
    </cfRule>
  </conditionalFormatting>
  <conditionalFormatting sqref="G7">
    <cfRule type="containsText" dxfId="33" priority="78" operator="containsText" text="L">
      <formula>NOT(ISERROR(SEARCH("L",G7)))</formula>
    </cfRule>
  </conditionalFormatting>
  <conditionalFormatting sqref="U7">
    <cfRule type="containsText" dxfId="32" priority="57" operator="containsText" text="L">
      <formula>NOT(ISERROR(SEARCH("L",U7)))</formula>
    </cfRule>
  </conditionalFormatting>
  <conditionalFormatting sqref="U7">
    <cfRule type="containsText" dxfId="31" priority="55" operator="containsText" text="H">
      <formula>NOT(ISERROR(SEARCH("H",U7)))</formula>
    </cfRule>
    <cfRule type="containsText" dxfId="30" priority="56" operator="containsText" text="U">
      <formula>NOT(ISERROR(SEARCH("U",U7)))</formula>
    </cfRule>
  </conditionalFormatting>
  <conditionalFormatting sqref="I11">
    <cfRule type="containsText" dxfId="29" priority="46" operator="containsText" text="H">
      <formula>NOT(ISERROR(SEARCH("H",I11)))</formula>
    </cfRule>
    <cfRule type="containsText" dxfId="28" priority="47" operator="containsText" text="U">
      <formula>NOT(ISERROR(SEARCH("U",I11)))</formula>
    </cfRule>
  </conditionalFormatting>
  <conditionalFormatting sqref="I11">
    <cfRule type="containsText" dxfId="27" priority="48" operator="containsText" text="L">
      <formula>NOT(ISERROR(SEARCH("L",I11)))</formula>
    </cfRule>
  </conditionalFormatting>
  <conditionalFormatting sqref="I10">
    <cfRule type="containsText" dxfId="26" priority="43" operator="containsText" text="H">
      <formula>NOT(ISERROR(SEARCH("H",I10)))</formula>
    </cfRule>
    <cfRule type="containsText" dxfId="25" priority="44" operator="containsText" text="U">
      <formula>NOT(ISERROR(SEARCH("U",I10)))</formula>
    </cfRule>
  </conditionalFormatting>
  <conditionalFormatting sqref="I10">
    <cfRule type="containsText" dxfId="24" priority="45" operator="containsText" text="L">
      <formula>NOT(ISERROR(SEARCH("L",I10)))</formula>
    </cfRule>
  </conditionalFormatting>
  <conditionalFormatting sqref="I7">
    <cfRule type="containsText" dxfId="23" priority="37" operator="containsText" text="H">
      <formula>NOT(ISERROR(SEARCH("H",I7)))</formula>
    </cfRule>
    <cfRule type="containsText" dxfId="22" priority="38" operator="containsText" text="U">
      <formula>NOT(ISERROR(SEARCH("U",I7)))</formula>
    </cfRule>
  </conditionalFormatting>
  <conditionalFormatting sqref="I7">
    <cfRule type="containsText" dxfId="21" priority="39" operator="containsText" text="L">
      <formula>NOT(ISERROR(SEARCH("L",I7)))</formula>
    </cfRule>
  </conditionalFormatting>
  <conditionalFormatting sqref="U12">
    <cfRule type="containsText" dxfId="20" priority="10" operator="containsText" text="H">
      <formula>NOT(ISERROR(SEARCH("H",U12)))</formula>
    </cfRule>
    <cfRule type="containsText" dxfId="19" priority="11" operator="containsText" text="U">
      <formula>NOT(ISERROR(SEARCH("U",U12)))</formula>
    </cfRule>
  </conditionalFormatting>
  <conditionalFormatting sqref="U12">
    <cfRule type="containsText" dxfId="18" priority="12" operator="containsText" text="L">
      <formula>NOT(ISERROR(SEARCH("L",U12)))</formula>
    </cfRule>
  </conditionalFormatting>
  <conditionalFormatting sqref="M12">
    <cfRule type="containsText" dxfId="17" priority="7" operator="containsText" text="H">
      <formula>NOT(ISERROR(SEARCH("H",M12)))</formula>
    </cfRule>
    <cfRule type="containsText" dxfId="16" priority="8" operator="containsText" text="U">
      <formula>NOT(ISERROR(SEARCH("U",M12)))</formula>
    </cfRule>
  </conditionalFormatting>
  <conditionalFormatting sqref="I12">
    <cfRule type="containsText" dxfId="15" priority="28" operator="containsText" text="H">
      <formula>NOT(ISERROR(SEARCH("H",I12)))</formula>
    </cfRule>
    <cfRule type="containsText" dxfId="14" priority="29" operator="containsText" text="U">
      <formula>NOT(ISERROR(SEARCH("U",I12)))</formula>
    </cfRule>
  </conditionalFormatting>
  <conditionalFormatting sqref="I12">
    <cfRule type="containsText" dxfId="13" priority="30" operator="containsText" text="L">
      <formula>NOT(ISERROR(SEARCH("L",I12)))</formula>
    </cfRule>
  </conditionalFormatting>
  <conditionalFormatting sqref="K12">
    <cfRule type="containsText" dxfId="12" priority="25" operator="containsText" text="H">
      <formula>NOT(ISERROR(SEARCH("H",K12)))</formula>
    </cfRule>
    <cfRule type="containsText" dxfId="11" priority="26" operator="containsText" text="U">
      <formula>NOT(ISERROR(SEARCH("U",K12)))</formula>
    </cfRule>
  </conditionalFormatting>
  <conditionalFormatting sqref="K12">
    <cfRule type="containsText" dxfId="10" priority="27" operator="containsText" text="L">
      <formula>NOT(ISERROR(SEARCH("L",K12)))</formula>
    </cfRule>
  </conditionalFormatting>
  <conditionalFormatting sqref="O12">
    <cfRule type="containsText" dxfId="9" priority="19" operator="containsText" text="H">
      <formula>NOT(ISERROR(SEARCH("H",O12)))</formula>
    </cfRule>
    <cfRule type="containsText" dxfId="8" priority="20" operator="containsText" text="U">
      <formula>NOT(ISERROR(SEARCH("U",O12)))</formula>
    </cfRule>
  </conditionalFormatting>
  <conditionalFormatting sqref="O12">
    <cfRule type="containsText" dxfId="7" priority="21" operator="containsText" text="L">
      <formula>NOT(ISERROR(SEARCH("L",O12)))</formula>
    </cfRule>
  </conditionalFormatting>
  <conditionalFormatting sqref="Q12">
    <cfRule type="containsText" dxfId="6" priority="16" operator="containsText" text="H">
      <formula>NOT(ISERROR(SEARCH("H",Q12)))</formula>
    </cfRule>
    <cfRule type="containsText" dxfId="5" priority="17" operator="containsText" text="U">
      <formula>NOT(ISERROR(SEARCH("U",Q12)))</formula>
    </cfRule>
  </conditionalFormatting>
  <conditionalFormatting sqref="Q12">
    <cfRule type="containsText" dxfId="4" priority="18" operator="containsText" text="L">
      <formula>NOT(ISERROR(SEARCH("L",Q12)))</formula>
    </cfRule>
  </conditionalFormatting>
  <conditionalFormatting sqref="S12">
    <cfRule type="containsText" dxfId="3" priority="13" operator="containsText" text="H">
      <formula>NOT(ISERROR(SEARCH("H",S12)))</formula>
    </cfRule>
    <cfRule type="containsText" dxfId="2" priority="14" operator="containsText" text="U">
      <formula>NOT(ISERROR(SEARCH("U",S12)))</formula>
    </cfRule>
  </conditionalFormatting>
  <conditionalFormatting sqref="S12">
    <cfRule type="containsText" dxfId="1" priority="15" operator="containsText" text="L">
      <formula>NOT(ISERROR(SEARCH("L",S12)))</formula>
    </cfRule>
  </conditionalFormatting>
  <conditionalFormatting sqref="M12">
    <cfRule type="containsText" dxfId="0" priority="9" operator="containsText" text="L">
      <formula>NOT(ISERROR(SEARCH("L",M12)))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1_문헌특성</vt:lpstr>
      <vt:lpstr>2_결과지표_안전성</vt:lpstr>
      <vt:lpstr>3_결과지표_효과성</vt:lpstr>
      <vt:lpstr>4_비뚤림위험평가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2021-08-18T04:23:46Z</dcterms:created>
  <dcterms:modified xsi:type="dcterms:W3CDTF">2022-04-20T07:20:25Z</dcterms:modified>
</cp:coreProperties>
</file>