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 userName="user" algorithmName="SHA-512" hashValue="igSBRhidU1k55FcrGcjLargekDxhn65da5PTmDaexrav2L5V0ciDIdAuAV7hOTcqSGrI60opCs0XkUD/aBH6vw==" saltValue="Qc4n0EOP+vcXpkxGw8EMGw==" spinCount="10000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1\01.재평가\01.안건\01방사선온열치료\보고서\2차검토_수정\비뇨기종양\"/>
    </mc:Choice>
  </mc:AlternateContent>
  <bookViews>
    <workbookView xWindow="0" yWindow="0" windowWidth="28800" windowHeight="11520" activeTab="3"/>
  </bookViews>
  <sheets>
    <sheet name="1_문헌특성" sheetId="1" r:id="rId1"/>
    <sheet name="2_결과지표_연속형" sheetId="2" r:id="rId2"/>
    <sheet name="3_결과지표_범주형" sheetId="3" r:id="rId3"/>
    <sheet name="4_비뚤림위험평가" sheetId="5" r:id="rId4"/>
  </sheets>
  <externalReferences>
    <externalReference r:id="rId5"/>
  </externalReferences>
  <definedNames>
    <definedName name="_xlnm._FilterDatabase" localSheetId="0" hidden="1">'1_문헌특성'!$A$4:$BE$7</definedName>
    <definedName name="_xlnm._FilterDatabase" localSheetId="1" hidden="1">'2_결과지표_연속형'!$B$2:$X$11</definedName>
    <definedName name="_xlnm._FilterDatabase" localSheetId="2" hidden="1">'3_결과지표_범주형'!$B$7:$AB$28</definedName>
    <definedName name="_xlnm._FilterDatabase" localSheetId="3" hidden="1">'4_비뚤림위험평가'!$B$7:$AN$10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2" l="1"/>
  <c r="D4" i="2"/>
  <c r="E4" i="2"/>
  <c r="F4" i="2"/>
  <c r="G4" i="2"/>
  <c r="H4" i="2"/>
  <c r="I4" i="2"/>
  <c r="J4" i="2"/>
  <c r="K4" i="2"/>
  <c r="C5" i="2"/>
  <c r="D5" i="2"/>
  <c r="E5" i="2"/>
  <c r="F5" i="2"/>
  <c r="G5" i="2"/>
  <c r="H5" i="2"/>
  <c r="I5" i="2"/>
  <c r="J5" i="2"/>
  <c r="K5" i="2"/>
  <c r="C6" i="2"/>
  <c r="D6" i="2"/>
  <c r="E6" i="2"/>
  <c r="F6" i="2"/>
  <c r="G6" i="2"/>
  <c r="H6" i="2"/>
  <c r="I6" i="2"/>
  <c r="J6" i="2"/>
  <c r="K6" i="2"/>
  <c r="C7" i="2"/>
  <c r="D7" i="2"/>
  <c r="E7" i="2"/>
  <c r="F7" i="2"/>
  <c r="G7" i="2"/>
  <c r="H7" i="2"/>
  <c r="I7" i="2"/>
  <c r="J7" i="2"/>
  <c r="K7" i="2"/>
  <c r="C8" i="2"/>
  <c r="D8" i="2"/>
  <c r="E8" i="2"/>
  <c r="F8" i="2"/>
  <c r="G8" i="2"/>
  <c r="H8" i="2"/>
  <c r="I8" i="2"/>
  <c r="J8" i="2"/>
  <c r="K8" i="2"/>
  <c r="C9" i="2"/>
  <c r="D9" i="2"/>
  <c r="E9" i="2"/>
  <c r="F9" i="2"/>
  <c r="G9" i="2"/>
  <c r="H9" i="2"/>
  <c r="I9" i="2"/>
  <c r="J9" i="2"/>
  <c r="K9" i="2"/>
  <c r="C10" i="2"/>
  <c r="D10" i="2"/>
  <c r="E10" i="2"/>
  <c r="F10" i="2"/>
  <c r="G10" i="2"/>
  <c r="H10" i="2"/>
  <c r="I10" i="2"/>
  <c r="J10" i="2"/>
  <c r="K10" i="2"/>
  <c r="C11" i="2"/>
  <c r="D11" i="2"/>
  <c r="E11" i="2"/>
  <c r="F11" i="2"/>
  <c r="G11" i="2"/>
  <c r="H11" i="2"/>
  <c r="I11" i="2"/>
  <c r="J11" i="2"/>
  <c r="K11" i="2"/>
  <c r="C14" i="3" l="1"/>
  <c r="D14" i="3"/>
  <c r="E14" i="3"/>
  <c r="F14" i="3"/>
  <c r="G14" i="3"/>
  <c r="H14" i="3"/>
  <c r="I14" i="3"/>
  <c r="J14" i="3"/>
  <c r="K14" i="3"/>
  <c r="C15" i="3"/>
  <c r="D15" i="3"/>
  <c r="E15" i="3"/>
  <c r="F15" i="3"/>
  <c r="G15" i="3"/>
  <c r="H15" i="3"/>
  <c r="I15" i="3"/>
  <c r="J15" i="3"/>
  <c r="K15" i="3"/>
  <c r="C16" i="3"/>
  <c r="D16" i="3"/>
  <c r="E16" i="3"/>
  <c r="F16" i="3"/>
  <c r="G16" i="3"/>
  <c r="H16" i="3"/>
  <c r="I16" i="3"/>
  <c r="J16" i="3"/>
  <c r="K16" i="3"/>
  <c r="C17" i="3"/>
  <c r="D17" i="3"/>
  <c r="E17" i="3"/>
  <c r="F17" i="3"/>
  <c r="G17" i="3"/>
  <c r="H17" i="3"/>
  <c r="I17" i="3"/>
  <c r="J17" i="3"/>
  <c r="K17" i="3"/>
  <c r="C18" i="3"/>
  <c r="D18" i="3"/>
  <c r="E18" i="3"/>
  <c r="F18" i="3"/>
  <c r="G18" i="3"/>
  <c r="H18" i="3"/>
  <c r="I18" i="3"/>
  <c r="J18" i="3"/>
  <c r="K18" i="3"/>
  <c r="C19" i="3"/>
  <c r="D19" i="3"/>
  <c r="E19" i="3"/>
  <c r="F19" i="3"/>
  <c r="G19" i="3"/>
  <c r="H19" i="3"/>
  <c r="I19" i="3"/>
  <c r="J19" i="3"/>
  <c r="K19" i="3"/>
  <c r="C20" i="3"/>
  <c r="D20" i="3"/>
  <c r="E20" i="3"/>
  <c r="F20" i="3"/>
  <c r="G20" i="3"/>
  <c r="H20" i="3"/>
  <c r="I20" i="3"/>
  <c r="J20" i="3"/>
  <c r="K20" i="3"/>
  <c r="C21" i="3"/>
  <c r="D21" i="3"/>
  <c r="E21" i="3"/>
  <c r="F21" i="3"/>
  <c r="G21" i="3"/>
  <c r="H21" i="3"/>
  <c r="I21" i="3"/>
  <c r="J21" i="3"/>
  <c r="K21" i="3"/>
  <c r="C22" i="3"/>
  <c r="D22" i="3"/>
  <c r="E22" i="3"/>
  <c r="F22" i="3"/>
  <c r="G22" i="3"/>
  <c r="H22" i="3"/>
  <c r="I22" i="3"/>
  <c r="J22" i="3"/>
  <c r="K22" i="3"/>
  <c r="C23" i="3"/>
  <c r="D23" i="3"/>
  <c r="E23" i="3"/>
  <c r="F23" i="3"/>
  <c r="G23" i="3"/>
  <c r="H23" i="3"/>
  <c r="I23" i="3"/>
  <c r="J23" i="3"/>
  <c r="K23" i="3"/>
  <c r="C24" i="3"/>
  <c r="D24" i="3"/>
  <c r="E24" i="3"/>
  <c r="F24" i="3"/>
  <c r="G24" i="3"/>
  <c r="H24" i="3"/>
  <c r="I24" i="3"/>
  <c r="J24" i="3"/>
  <c r="K24" i="3"/>
  <c r="C25" i="3"/>
  <c r="D25" i="3"/>
  <c r="E25" i="3"/>
  <c r="F25" i="3"/>
  <c r="G25" i="3"/>
  <c r="H25" i="3"/>
  <c r="I25" i="3"/>
  <c r="J25" i="3"/>
  <c r="K25" i="3"/>
  <c r="C26" i="3"/>
  <c r="D26" i="3"/>
  <c r="E26" i="3"/>
  <c r="F26" i="3"/>
  <c r="G26" i="3"/>
  <c r="H26" i="3"/>
  <c r="I26" i="3"/>
  <c r="J26" i="3"/>
  <c r="K26" i="3"/>
  <c r="K28" i="3" l="1"/>
  <c r="J28" i="3"/>
  <c r="I28" i="3"/>
  <c r="H28" i="3"/>
  <c r="G28" i="3"/>
  <c r="F28" i="3"/>
  <c r="E28" i="3"/>
  <c r="D28" i="3"/>
  <c r="C28" i="3"/>
  <c r="K27" i="3"/>
  <c r="J27" i="3"/>
  <c r="I27" i="3"/>
  <c r="H27" i="3"/>
  <c r="G27" i="3"/>
  <c r="F27" i="3"/>
  <c r="E27" i="3"/>
  <c r="D27" i="3"/>
  <c r="C27" i="3"/>
  <c r="F10" i="5" l="1"/>
  <c r="E10" i="5"/>
  <c r="D10" i="5"/>
  <c r="C10" i="5"/>
  <c r="F9" i="5"/>
  <c r="E9" i="5"/>
  <c r="D9" i="5"/>
  <c r="C9" i="5"/>
  <c r="F8" i="5"/>
  <c r="E8" i="5"/>
  <c r="D8" i="5"/>
  <c r="C8" i="5"/>
  <c r="C9" i="3" l="1"/>
  <c r="D9" i="3"/>
  <c r="E9" i="3"/>
  <c r="F9" i="3"/>
  <c r="G9" i="3"/>
  <c r="H9" i="3"/>
  <c r="I9" i="3"/>
  <c r="J9" i="3"/>
  <c r="K9" i="3"/>
  <c r="C10" i="3"/>
  <c r="D10" i="3"/>
  <c r="E10" i="3"/>
  <c r="F10" i="3"/>
  <c r="G10" i="3"/>
  <c r="H10" i="3"/>
  <c r="I10" i="3"/>
  <c r="J10" i="3"/>
  <c r="K10" i="3"/>
  <c r="C11" i="3"/>
  <c r="D11" i="3"/>
  <c r="E11" i="3"/>
  <c r="F11" i="3"/>
  <c r="G11" i="3"/>
  <c r="H11" i="3"/>
  <c r="I11" i="3"/>
  <c r="J11" i="3"/>
  <c r="K11" i="3"/>
  <c r="C12" i="3"/>
  <c r="D12" i="3"/>
  <c r="E12" i="3"/>
  <c r="F12" i="3"/>
  <c r="G12" i="3"/>
  <c r="H12" i="3"/>
  <c r="I12" i="3"/>
  <c r="J12" i="3"/>
  <c r="K12" i="3"/>
  <c r="C13" i="3"/>
  <c r="D13" i="3"/>
  <c r="E13" i="3"/>
  <c r="F13" i="3"/>
  <c r="G13" i="3"/>
  <c r="H13" i="3"/>
  <c r="I13" i="3"/>
  <c r="J13" i="3"/>
  <c r="K13" i="3"/>
  <c r="K8" i="3"/>
  <c r="J8" i="3"/>
  <c r="I8" i="3"/>
  <c r="H8" i="3"/>
  <c r="G8" i="3"/>
  <c r="F8" i="3"/>
  <c r="E8" i="3"/>
  <c r="D8" i="3"/>
  <c r="C8" i="3"/>
  <c r="K3" i="2"/>
  <c r="H3" i="2"/>
  <c r="J3" i="2"/>
  <c r="I3" i="2"/>
  <c r="G3" i="2"/>
  <c r="F3" i="2"/>
  <c r="E3" i="2"/>
  <c r="D3" i="2"/>
  <c r="C3" i="2"/>
</calcChain>
</file>

<file path=xl/sharedStrings.xml><?xml version="1.0" encoding="utf-8"?>
<sst xmlns="http://schemas.openxmlformats.org/spreadsheetml/2006/main" count="523" uniqueCount="318">
  <si>
    <t>저자 (year)</t>
    <phoneticPr fontId="1" type="noConversion"/>
  </si>
  <si>
    <t xml:space="preserve">연구설계 </t>
    <phoneticPr fontId="1" type="noConversion"/>
  </si>
  <si>
    <t>연구국가</t>
    <phoneticPr fontId="1" type="noConversion"/>
  </si>
  <si>
    <t>대상자 모집기간</t>
    <phoneticPr fontId="1" type="noConversion"/>
  </si>
  <si>
    <t>참여기관 수</t>
    <phoneticPr fontId="1" type="noConversion"/>
  </si>
  <si>
    <t>질환명</t>
    <phoneticPr fontId="1" type="noConversion"/>
  </si>
  <si>
    <t>선택/배제</t>
    <phoneticPr fontId="1" type="noConversion"/>
  </si>
  <si>
    <t>선택/배제 기준</t>
    <phoneticPr fontId="1" type="noConversion"/>
  </si>
  <si>
    <t>증재군 n(명)</t>
    <phoneticPr fontId="1" type="noConversion"/>
  </si>
  <si>
    <t>총 n(명)</t>
    <phoneticPr fontId="1" type="noConversion"/>
  </si>
  <si>
    <t>대조군 n(명)</t>
    <phoneticPr fontId="1" type="noConversion"/>
  </si>
  <si>
    <t>탈락률(%)
전체(중재 vs. 대조)</t>
    <phoneticPr fontId="1" type="noConversion"/>
  </si>
  <si>
    <t>3군 이상일 경우, 
중재/대조 구성 및 인원</t>
    <phoneticPr fontId="1" type="noConversion"/>
  </si>
  <si>
    <t>중재/대조군 
개수(2군, 3군 등)</t>
    <phoneticPr fontId="1" type="noConversion"/>
  </si>
  <si>
    <t>특정 도구 performance 점수
(도구명, 점수)</t>
    <phoneticPr fontId="1" type="noConversion"/>
  </si>
  <si>
    <t>평균연령 (세)
전체 평균, 또는 각 군별 평균</t>
    <phoneticPr fontId="1" type="noConversion"/>
  </si>
  <si>
    <t>남성(%)</t>
    <phoneticPr fontId="1" type="noConversion"/>
  </si>
  <si>
    <t>기저특성</t>
    <phoneticPr fontId="1" type="noConversion"/>
  </si>
  <si>
    <t>연구대상자 수</t>
    <phoneticPr fontId="1" type="noConversion"/>
  </si>
  <si>
    <t>암 병기
(NTM 병기, 1~4기 등)</t>
    <phoneticPr fontId="1" type="noConversion"/>
  </si>
  <si>
    <t>암 병기</t>
    <phoneticPr fontId="1" type="noConversion"/>
  </si>
  <si>
    <t>암 위치</t>
    <phoneticPr fontId="1" type="noConversion"/>
  </si>
  <si>
    <t>그외 질환 관련 지표1</t>
    <phoneticPr fontId="1" type="noConversion"/>
  </si>
  <si>
    <t>결과1</t>
    <phoneticPr fontId="1" type="noConversion"/>
  </si>
  <si>
    <t>그외 질환 관련 지표2</t>
    <phoneticPr fontId="1" type="noConversion"/>
  </si>
  <si>
    <t>결과2</t>
    <phoneticPr fontId="1" type="noConversion"/>
  </si>
  <si>
    <t>그외 질환 관련 지표3</t>
    <phoneticPr fontId="1" type="noConversion"/>
  </si>
  <si>
    <t>결과3</t>
    <phoneticPr fontId="1" type="noConversion"/>
  </si>
  <si>
    <t>중재군</t>
    <phoneticPr fontId="1" type="noConversion"/>
  </si>
  <si>
    <t>1) RT</t>
    <phoneticPr fontId="1" type="noConversion"/>
  </si>
  <si>
    <t>횟수</t>
    <phoneticPr fontId="1" type="noConversion"/>
  </si>
  <si>
    <t>총 선량(Gy)</t>
    <phoneticPr fontId="1" type="noConversion"/>
  </si>
  <si>
    <t>1회 선량(fraction dose, Gy)</t>
    <phoneticPr fontId="1" type="noConversion"/>
  </si>
  <si>
    <t>2) CT or neoadjuvant CT</t>
    <phoneticPr fontId="1" type="noConversion"/>
  </si>
  <si>
    <t>약물 및 용량</t>
    <phoneticPr fontId="1" type="noConversion"/>
  </si>
  <si>
    <t>3) 온열치료</t>
    <phoneticPr fontId="1" type="noConversion"/>
  </si>
  <si>
    <t>주기 및 횟수</t>
    <phoneticPr fontId="1" type="noConversion"/>
  </si>
  <si>
    <t>종류
(local, regional 등)</t>
    <phoneticPr fontId="1" type="noConversion"/>
  </si>
  <si>
    <t>기기명</t>
    <phoneticPr fontId="1" type="noConversion"/>
  </si>
  <si>
    <t>1회 시간(분)</t>
    <phoneticPr fontId="1" type="noConversion"/>
  </si>
  <si>
    <t>수행 시기
(수술 전/후, 방사선 전/후/동시 등)</t>
    <phoneticPr fontId="1" type="noConversion"/>
  </si>
  <si>
    <t>열원(RF, MS, US)</t>
    <phoneticPr fontId="1" type="noConversion"/>
  </si>
  <si>
    <t>주파수(MHz)</t>
    <phoneticPr fontId="1" type="noConversion"/>
  </si>
  <si>
    <t>전력(W)</t>
    <phoneticPr fontId="1" type="noConversion"/>
  </si>
  <si>
    <t>온도측정방법
(종양세포 직접, 체온측정 등)</t>
    <phoneticPr fontId="1" type="noConversion"/>
  </si>
  <si>
    <t>온도측정방법 상세
(기기, 측정부위 등)</t>
    <phoneticPr fontId="1" type="noConversion"/>
  </si>
  <si>
    <t>4) 그외 중재법</t>
    <phoneticPr fontId="1" type="noConversion"/>
  </si>
  <si>
    <t>중재기술명</t>
    <phoneticPr fontId="1" type="noConversion"/>
  </si>
  <si>
    <t>방법</t>
    <phoneticPr fontId="1" type="noConversion"/>
  </si>
  <si>
    <t>대조군</t>
    <phoneticPr fontId="1" type="noConversion"/>
  </si>
  <si>
    <t>3군</t>
    <phoneticPr fontId="1" type="noConversion"/>
  </si>
  <si>
    <t>대조군명</t>
    <phoneticPr fontId="1" type="noConversion"/>
  </si>
  <si>
    <t>3군 이름</t>
    <phoneticPr fontId="1" type="noConversion"/>
  </si>
  <si>
    <t xml:space="preserve">3군 설명 </t>
    <phoneticPr fontId="1" type="noConversion"/>
  </si>
  <si>
    <t>대조군 설명
(중재군과 다른 점이 있다면 서술)</t>
    <phoneticPr fontId="1" type="noConversion"/>
  </si>
  <si>
    <t>추적관찰기간(월)</t>
    <phoneticPr fontId="1" type="noConversion"/>
  </si>
  <si>
    <t>결과지표별로 한줄씩 아래로 추가</t>
    <phoneticPr fontId="1" type="noConversion"/>
  </si>
  <si>
    <t>하위그룹이 있는 경우 추가할 것</t>
    <phoneticPr fontId="1" type="noConversion"/>
  </si>
  <si>
    <t>문헌 no.</t>
    <phoneticPr fontId="1" type="noConversion"/>
  </si>
  <si>
    <t>하위그룹</t>
    <phoneticPr fontId="1" type="noConversion"/>
  </si>
  <si>
    <t>결과지표 정의</t>
    <phoneticPr fontId="1" type="noConversion"/>
  </si>
  <si>
    <t>결과지표명</t>
    <phoneticPr fontId="1" type="noConversion"/>
  </si>
  <si>
    <t>측정도구/단위</t>
    <phoneticPr fontId="1" type="noConversion"/>
  </si>
  <si>
    <t>측정시점(개월)</t>
    <phoneticPr fontId="1" type="noConversion"/>
  </si>
  <si>
    <t>n</t>
    <phoneticPr fontId="1" type="noConversion"/>
  </si>
  <si>
    <t>mean</t>
    <phoneticPr fontId="1" type="noConversion"/>
  </si>
  <si>
    <t>SD</t>
    <phoneticPr fontId="1" type="noConversion"/>
  </si>
  <si>
    <t>95% CI</t>
    <phoneticPr fontId="1" type="noConversion"/>
  </si>
  <si>
    <t>두 군간 차이</t>
    <phoneticPr fontId="1" type="noConversion"/>
  </si>
  <si>
    <t>p-value</t>
    <phoneticPr fontId="1" type="noConversion"/>
  </si>
  <si>
    <t>연구설계</t>
    <phoneticPr fontId="1" type="noConversion"/>
  </si>
  <si>
    <t>질환</t>
    <phoneticPr fontId="1" type="noConversion"/>
  </si>
  <si>
    <t>질환대분류</t>
    <phoneticPr fontId="1" type="noConversion"/>
  </si>
  <si>
    <t>질환상세</t>
    <phoneticPr fontId="1" type="noConversion"/>
  </si>
  <si>
    <t>이분형 결과변수</t>
    <phoneticPr fontId="1" type="noConversion"/>
  </si>
  <si>
    <t>total N</t>
    <phoneticPr fontId="1" type="noConversion"/>
  </si>
  <si>
    <t>event n</t>
    <phoneticPr fontId="1" type="noConversion"/>
  </si>
  <si>
    <t>통계량</t>
    <phoneticPr fontId="1" type="noConversion"/>
  </si>
  <si>
    <t>통계량 지표명</t>
    <phoneticPr fontId="1" type="noConversion"/>
  </si>
  <si>
    <t>통계량(OR,, RR, HR)</t>
    <phoneticPr fontId="1" type="noConversion"/>
  </si>
  <si>
    <t>no.</t>
    <phoneticPr fontId="1" type="noConversion"/>
  </si>
  <si>
    <t>1저자(연도)</t>
    <phoneticPr fontId="1" type="noConversion"/>
  </si>
  <si>
    <t>1. 무작위 배정순서 생성(Random sequence generation)</t>
  </si>
  <si>
    <t>1. 판단근거</t>
  </si>
  <si>
    <t>2. 배정순서 은폐(Allocation concealment)</t>
  </si>
  <si>
    <t>2. 판단근거</t>
  </si>
  <si>
    <t>3. 연구참여자, 연구자에 대한 눈가림(Blinding o$$F participants and personnel)</t>
  </si>
  <si>
    <t>3. 판단근거</t>
  </si>
  <si>
    <t>4. 결과평가에 대한 눈가림(Blinding o$$F outcome assessment)</t>
  </si>
  <si>
    <t>4. 판단근거</t>
  </si>
  <si>
    <t>5. 불충분한 결과자료(Incomplete outcome data)</t>
  </si>
  <si>
    <t>5. 판단근거</t>
  </si>
  <si>
    <t>6. 선택적 보고(Selective reporting)</t>
  </si>
  <si>
    <t>6. 판단근거</t>
  </si>
  <si>
    <t>7. 판단근거</t>
    <phoneticPr fontId="1" type="noConversion"/>
  </si>
  <si>
    <t>1. 대상군 비교 가능성</t>
    <phoneticPr fontId="1" type="noConversion"/>
  </si>
  <si>
    <t>1. 판단근거</t>
    <phoneticPr fontId="1" type="noConversion"/>
  </si>
  <si>
    <t>2. 대상군 선정</t>
    <phoneticPr fontId="1" type="noConversion"/>
  </si>
  <si>
    <t>2, 판단근거</t>
    <phoneticPr fontId="1" type="noConversion"/>
  </si>
  <si>
    <t>3. 교란변수</t>
    <phoneticPr fontId="1" type="noConversion"/>
  </si>
  <si>
    <t>3. 판단근거</t>
    <phoneticPr fontId="1" type="noConversion"/>
  </si>
  <si>
    <t>4. 노출측정</t>
    <phoneticPr fontId="1" type="noConversion"/>
  </si>
  <si>
    <t>4. 판단근거</t>
    <phoneticPr fontId="1" type="noConversion"/>
  </si>
  <si>
    <t>5. 평가자의 눈가림</t>
    <phoneticPr fontId="1" type="noConversion"/>
  </si>
  <si>
    <t>5. 판단근거</t>
    <phoneticPr fontId="1" type="noConversion"/>
  </si>
  <si>
    <t>6. 결과평가</t>
    <phoneticPr fontId="1" type="noConversion"/>
  </si>
  <si>
    <t>6. 판단근거</t>
    <phoneticPr fontId="1" type="noConversion"/>
  </si>
  <si>
    <t>7. 불완전한 결과자료</t>
    <phoneticPr fontId="1" type="noConversion"/>
  </si>
  <si>
    <t>8. 선택적 결과보고</t>
    <phoneticPr fontId="1" type="noConversion"/>
  </si>
  <si>
    <t>8. 판단근거</t>
    <phoneticPr fontId="1" type="noConversion"/>
  </si>
  <si>
    <t>온열치료기기명</t>
    <phoneticPr fontId="1" type="noConversion"/>
  </si>
  <si>
    <t>온열치료 수행시기</t>
    <phoneticPr fontId="1" type="noConversion"/>
  </si>
  <si>
    <t>Yahara (2015)</t>
  </si>
  <si>
    <t>van der Zee (2000)</t>
  </si>
  <si>
    <t>NRCT</t>
  </si>
  <si>
    <t>RCT</t>
  </si>
  <si>
    <t>질환 대분류
(과제)</t>
    <phoneticPr fontId="1" type="noConversion"/>
  </si>
  <si>
    <t>비뇨기종양</t>
  </si>
  <si>
    <t>방광암</t>
  </si>
  <si>
    <t>고위험 및 초고위험 전립선암</t>
  </si>
  <si>
    <t>고위험 방광암</t>
  </si>
  <si>
    <t>질환 상세
(진행성 등 논문에 나와있는대로)</t>
    <phoneticPr fontId="1" type="noConversion"/>
  </si>
  <si>
    <t>43</t>
  </si>
  <si>
    <t>RT+HT</t>
  </si>
  <si>
    <t>RT</t>
  </si>
  <si>
    <t>CT+RT+HT</t>
  </si>
  <si>
    <t xml:space="preserve">regional </t>
  </si>
  <si>
    <t>local</t>
  </si>
  <si>
    <t>Yamamoto Vinita, Osaka, Japan</t>
    <phoneticPr fontId="1" type="noConversion"/>
  </si>
  <si>
    <t>Thermotron RF-8</t>
    <phoneticPr fontId="1" type="noConversion"/>
  </si>
  <si>
    <t>제조업체명 및 국가</t>
    <phoneticPr fontId="1" type="noConversion"/>
  </si>
  <si>
    <t>BSD Medical
Corporation, Salt Lake City, UT</t>
    <phoneticPr fontId="1" type="noConversion"/>
  </si>
  <si>
    <t>BSD-2000 3D</t>
    <phoneticPr fontId="1" type="noConversion"/>
  </si>
  <si>
    <t>41.5</t>
  </si>
  <si>
    <t>온도</t>
    <phoneticPr fontId="1" type="noConversion"/>
  </si>
  <si>
    <t>8MHz</t>
  </si>
  <si>
    <t>MW</t>
  </si>
  <si>
    <t>90–100 MHz</t>
  </si>
  <si>
    <t>주1회</t>
  </si>
  <si>
    <t>RF</t>
    <phoneticPr fontId="1" type="noConversion"/>
  </si>
  <si>
    <t>146 (82+64)</t>
  </si>
  <si>
    <t>환자수 
총N(중재+대조)</t>
    <phoneticPr fontId="1" type="noConversion"/>
  </si>
  <si>
    <t>질환</t>
    <phoneticPr fontId="1" type="noConversion"/>
  </si>
  <si>
    <t>저자(연도)</t>
    <phoneticPr fontId="1" type="noConversion"/>
  </si>
  <si>
    <t>no.</t>
    <phoneticPr fontId="1" type="noConversion"/>
  </si>
  <si>
    <t>회색 칼럼은 입력x. vlookup 적용중, 문헌특성 sheet 작성 후 문헌번호 입력하면 자동입력</t>
    <phoneticPr fontId="1" type="noConversion"/>
  </si>
  <si>
    <t>비뚤림위험평가</t>
    <phoneticPr fontId="1" type="noConversion"/>
  </si>
  <si>
    <t>7859_1</t>
  </si>
  <si>
    <t>7859_1</t>
    <phoneticPr fontId="1" type="noConversion"/>
  </si>
  <si>
    <t>방광암</t>
    <phoneticPr fontId="1" type="noConversion"/>
  </si>
  <si>
    <t>비뇨기종양</t>
    <phoneticPr fontId="1" type="noConversion"/>
  </si>
  <si>
    <t>101(52+49)</t>
    <phoneticPr fontId="1" type="noConversion"/>
  </si>
  <si>
    <t>비고</t>
    <phoneticPr fontId="1" type="noConversion"/>
  </si>
  <si>
    <t>9. 민간연구지원 비뚤림</t>
    <phoneticPr fontId="1" type="noConversion"/>
  </si>
  <si>
    <t>9. 판단근거</t>
    <phoneticPr fontId="1" type="noConversion"/>
  </si>
  <si>
    <t>L: 낮음, H: 높음, U: 불확실</t>
    <phoneticPr fontId="1" type="noConversion"/>
  </si>
  <si>
    <t>NR</t>
    <phoneticPr fontId="1" type="noConversion"/>
  </si>
  <si>
    <t>2군</t>
    <phoneticPr fontId="1" type="noConversion"/>
  </si>
  <si>
    <t>일본</t>
    <phoneticPr fontId="1" type="noConversion"/>
  </si>
  <si>
    <t>중재군(2/84명), 대조군(3/67명)</t>
    <phoneticPr fontId="1" type="noConversion"/>
  </si>
  <si>
    <t>독일</t>
    <phoneticPr fontId="1" type="noConversion"/>
  </si>
  <si>
    <t>x</t>
    <phoneticPr fontId="1" type="noConversion"/>
  </si>
  <si>
    <t>5-year</t>
    <phoneticPr fontId="1" type="noConversion"/>
  </si>
  <si>
    <t>3-year</t>
    <phoneticPr fontId="1" type="noConversion"/>
  </si>
  <si>
    <t xml:space="preserve"> bDFS rate</t>
    <phoneticPr fontId="1" type="noConversion"/>
  </si>
  <si>
    <t>rate/%</t>
    <phoneticPr fontId="1" type="noConversion"/>
  </si>
  <si>
    <t>DMFS rates</t>
    <phoneticPr fontId="1" type="noConversion"/>
  </si>
  <si>
    <t>OS rates</t>
    <phoneticPr fontId="1" type="noConversion"/>
  </si>
  <si>
    <t>99%(n은 없고 rate 만 있음)</t>
    <phoneticPr fontId="1" type="noConversion"/>
  </si>
  <si>
    <t>98%(n은 없고 rate 만 있음)</t>
    <phoneticPr fontId="1" type="noConversion"/>
  </si>
  <si>
    <t>97%(n은 없고 rate 만 있음)</t>
    <phoneticPr fontId="1" type="noConversion"/>
  </si>
  <si>
    <t>92%(n은 없고 rate 만 있음)</t>
    <phoneticPr fontId="1" type="noConversion"/>
  </si>
  <si>
    <t>대조군 RT 75명, RT+CT 215명
중재군 RT+CT+HT 79명</t>
    <phoneticPr fontId="1" type="noConversion"/>
  </si>
  <si>
    <t>369 (79+215+75)</t>
    <phoneticPr fontId="1" type="noConversion"/>
  </si>
  <si>
    <t>RT: 55명, RT+CT: 177명, RT+CT+HT: 65명</t>
    <phoneticPr fontId="1" type="noConversion"/>
  </si>
  <si>
    <t>RT: Median 75 (40–91)세, RT+CT: Median 66 (32–87)세, RT+CT+HT: Median 67 (38–88)세</t>
    <phoneticPr fontId="1" type="noConversion"/>
  </si>
  <si>
    <t>p</t>
    <phoneticPr fontId="1" type="noConversion"/>
  </si>
  <si>
    <t>-</t>
    <phoneticPr fontId="1" type="noConversion"/>
  </si>
  <si>
    <t>중재군 vs 대조군 p값</t>
    <phoneticPr fontId="1" type="noConversion"/>
  </si>
  <si>
    <t>HR</t>
    <phoneticPr fontId="1" type="noConversion"/>
  </si>
  <si>
    <t>0.03–0.56</t>
    <phoneticPr fontId="1" type="noConversion"/>
  </si>
  <si>
    <t>독성비율</t>
    <phoneticPr fontId="1" type="noConversion"/>
  </si>
  <si>
    <t>Cystectomy-Free Survival Rate(Univariate)</t>
    <phoneticPr fontId="1" type="noConversion"/>
  </si>
  <si>
    <t>Cystectomy-Free Survival Rate(Multivariate)</t>
    <phoneticPr fontId="1" type="noConversion"/>
  </si>
  <si>
    <t>(0.02–0.38)</t>
  </si>
  <si>
    <t>명</t>
    <phoneticPr fontId="1" type="noConversion"/>
  </si>
  <si>
    <t>관해율</t>
    <phoneticPr fontId="1" type="noConversion"/>
  </si>
  <si>
    <t>언급없음</t>
    <phoneticPr fontId="1" type="noConversion"/>
  </si>
  <si>
    <t>3년</t>
    <phoneticPr fontId="1" type="noConversion"/>
  </si>
  <si>
    <t>-</t>
    <phoneticPr fontId="1" type="noConversion"/>
  </si>
  <si>
    <t>RCT, NRCT: Risk of bias(F~S열) 수행</t>
    <phoneticPr fontId="1" type="noConversion"/>
  </si>
  <si>
    <t>NRS: ROBANS(T~AI열) 수행</t>
    <phoneticPr fontId="1" type="noConversion"/>
  </si>
  <si>
    <t>L: 낮음, H: 높음, U: 불확실, N: 해당없음</t>
    <phoneticPr fontId="1" type="noConversion"/>
  </si>
  <si>
    <t>RoB(RCT, NRCT)</t>
    <phoneticPr fontId="1" type="noConversion"/>
  </si>
  <si>
    <t>ROBANS(NRS)</t>
    <phoneticPr fontId="1" type="noConversion"/>
  </si>
  <si>
    <t>7. 대상군 비교 가능성</t>
    <phoneticPr fontId="1" type="noConversion"/>
  </si>
  <si>
    <t>8. 민간연구지원 비뚤림</t>
    <phoneticPr fontId="1" type="noConversion"/>
  </si>
  <si>
    <t>L</t>
    <phoneticPr fontId="1" type="noConversion"/>
  </si>
  <si>
    <t>U</t>
    <phoneticPr fontId="1" type="noConversion"/>
  </si>
  <si>
    <t>배정순서 은폐에 대한 보고없음</t>
    <phoneticPr fontId="1" type="noConversion"/>
  </si>
  <si>
    <t>주요결과가 눈가림의 영향을 받지 않음</t>
    <phoneticPr fontId="1" type="noConversion"/>
  </si>
  <si>
    <t>H</t>
    <phoneticPr fontId="1" type="noConversion"/>
  </si>
  <si>
    <t>사전에 계획된 모든 결과 보고</t>
    <phoneticPr fontId="1" type="noConversion"/>
  </si>
  <si>
    <t>중재군: 탈락률이 0%, 대조군: 탈락률 0%</t>
    <phoneticPr fontId="1" type="noConversion"/>
  </si>
  <si>
    <t>배정에 대한 언급 없음</t>
    <phoneticPr fontId="1" type="noConversion"/>
  </si>
  <si>
    <t>논문 발췌: The authors confirm that potential conflicts of interest do not
exist in this study. The authors alone are responsible for the
content and writing of the paper.</t>
    <phoneticPr fontId="1" type="noConversion"/>
  </si>
  <si>
    <t>중재군(2/79명), 대조군(RT)(7/215명), 대조군(RCT)(9/75명)</t>
    <phoneticPr fontId="1" type="noConversion"/>
  </si>
  <si>
    <t>중재군: 탈락률이 20% 미만, 대조군: 탈락률 20% 미만</t>
    <phoneticPr fontId="1" type="noConversion"/>
  </si>
  <si>
    <t>논문 발췌: ACKNOWLEDGMENTS
The present work was performed in partial fulfillment of
the requirements for obtaining the “Dr. med.” degree.</t>
    <phoneticPr fontId="1" type="noConversion"/>
  </si>
  <si>
    <t>T-stage 1~2기, 3a기, 3b-4기?</t>
    <phoneticPr fontId="1" type="noConversion"/>
  </si>
  <si>
    <t>5회/weeks</t>
    <phoneticPr fontId="1" type="noConversion"/>
  </si>
  <si>
    <t>10년</t>
    <phoneticPr fontId="1" type="noConversion"/>
  </si>
  <si>
    <t>네덜란드</t>
    <phoneticPr fontId="1" type="noConversion"/>
  </si>
  <si>
    <t>중재군(Median (range): 73 (51–87)세), 대조군(Median (range): 69 (37–89)세)</t>
    <phoneticPr fontId="1" type="noConversion"/>
  </si>
  <si>
    <t>T-stage Ta/Tis기, 1기, 2기</t>
    <phoneticPr fontId="1" type="noConversion"/>
  </si>
  <si>
    <t>Histology(Transitional-cell carcinoma, Squamous-cell carcinoma, Other)</t>
    <phoneticPr fontId="1" type="noConversion"/>
  </si>
  <si>
    <t>중재군 65.9gy
대조군 64.4gy</t>
    <phoneticPr fontId="1" type="noConversion"/>
  </si>
  <si>
    <t>2gy</t>
    <phoneticPr fontId="1" type="noConversion"/>
  </si>
  <si>
    <t>7859_1</t>
    <phoneticPr fontId="1" type="noConversion"/>
  </si>
  <si>
    <t xml:space="preserve">언급없으나,  결과지표가 관해 등 객관적인 지표로 눈가림 여부에 영향을 받지 않는 경우 </t>
    <phoneticPr fontId="1" type="noConversion"/>
  </si>
  <si>
    <t>ITT 결과보고</t>
    <phoneticPr fontId="1" type="noConversion"/>
  </si>
  <si>
    <t>안전성의 경우 암종별로 보고하지 않음</t>
    <phoneticPr fontId="1" type="noConversion"/>
  </si>
  <si>
    <t>This study was supported by the Dutch Health Insurance Council.</t>
    <phoneticPr fontId="1" type="noConversion"/>
  </si>
  <si>
    <t>논문 발췌: Randomisation was done centrally by telephone and stratified by participating centre (AMC, DHCC, or other), tumour site, and stage, in variable block sizes.</t>
    <phoneticPr fontId="1" type="noConversion"/>
  </si>
  <si>
    <t>생존율</t>
    <phoneticPr fontId="1" type="noConversion"/>
  </si>
  <si>
    <t>CR(완전관해)</t>
    <phoneticPr fontId="1" type="noConversion"/>
  </si>
  <si>
    <t>전체 생존율</t>
    <phoneticPr fontId="1" type="noConversion"/>
  </si>
  <si>
    <t>2004.6-2009.10</t>
    <phoneticPr fontId="1" type="noConversion"/>
  </si>
  <si>
    <t>평균연령 제시되지 않음. 단 50세-74세, 75세-84세 대상자 비율을 작성해 놓음. 
중재군(50-74세: 53/82(65%), 75-84세: 29/82(35%)), 
대조군(50-74세: 31/64(48%), 75-84세: 33/64(52%))</t>
    <phoneticPr fontId="1" type="noConversion"/>
  </si>
  <si>
    <t>100%(전립선 암)</t>
    <phoneticPr fontId="1" type="noConversion"/>
  </si>
  <si>
    <t>전립선암</t>
    <phoneticPr fontId="1" type="noConversion"/>
  </si>
  <si>
    <t>gleason score</t>
    <phoneticPr fontId="1" type="noConversion"/>
  </si>
  <si>
    <t xml:space="preserve">RT이후 </t>
    <phoneticPr fontId="1" type="noConversion"/>
  </si>
  <si>
    <t>직장내 온도측정</t>
    <phoneticPr fontId="1" type="noConversion"/>
  </si>
  <si>
    <t>4-point microthermocouple sensor를 전립성 위치의 직장에 삽입하여 직장내 온도 측정</t>
    <phoneticPr fontId="1" type="noConversion"/>
  </si>
  <si>
    <t>중앙값 61개월(1-105개월)</t>
    <phoneticPr fontId="1" type="noConversion"/>
  </si>
  <si>
    <t>%</t>
    <phoneticPr fontId="1" type="noConversion"/>
  </si>
  <si>
    <t>1982.5-2016.1</t>
    <phoneticPr fontId="1" type="noConversion"/>
  </si>
  <si>
    <t>Ta , Tis, T1(이상 고위험 표재성), T2(근육침윤성)</t>
    <phoneticPr fontId="1" type="noConversion"/>
  </si>
  <si>
    <t>선택기준: 병리학적으로 진단된 고위험 표재성(Ta, Tis, T1) 및 근윰침윤성(T2) 방광암
배제기준: 금속 임플란트, 심각한 심혈관계 질환이 있는 경우, Karnofsky performanc index&gt;1</t>
    <phoneticPr fontId="1" type="noConversion"/>
  </si>
  <si>
    <t>병기</t>
    <phoneticPr fontId="1" type="noConversion"/>
  </si>
  <si>
    <t>중재군/대조군 n(%)
G1/2: 12(!5%) / 75(35%)
G3/4: 67(85%) / 138(64%)
NR: 0 / 2(1%)</t>
    <phoneticPr fontId="1" type="noConversion"/>
  </si>
  <si>
    <t>중재군/대조군 n(%)
원발암: 60(76%) / 165(76%)
재발암: 19(24%) / 49(23%)
NR: 0 / 1(1%)</t>
    <phoneticPr fontId="1" type="noConversion"/>
  </si>
  <si>
    <t>중앙값 71개월(범위 5-336)
중재군: 72, 대조군: 80</t>
    <phoneticPr fontId="1" type="noConversion"/>
  </si>
  <si>
    <t>연속 5일/주</t>
    <phoneticPr fontId="1" type="noConversion"/>
  </si>
  <si>
    <t>Platinum-based chemotherapy</t>
    <phoneticPr fontId="1" type="noConversion"/>
  </si>
  <si>
    <t>1주 및 5주차에 주5일</t>
    <phoneticPr fontId="1" type="noConversion"/>
  </si>
  <si>
    <t>RT 전 60분 이내</t>
    <phoneticPr fontId="1" type="noConversion"/>
  </si>
  <si>
    <t>방광 및 방광강, 직장, 항문환, 입의 온도 측정</t>
    <phoneticPr fontId="1" type="noConversion"/>
  </si>
  <si>
    <t>4개의 thermometry 탐침을 방광강(bladder cavity), 직장, 황문환, 입에 넣고 측정. 방광의 온도는 foley catheter를 이용하여 thermistor를 방광에 삽입하여 측정</t>
    <phoneticPr fontId="1" type="noConversion"/>
  </si>
  <si>
    <t>unadjusted, TUR-BT로부터 사망일</t>
    <phoneticPr fontId="1" type="noConversion"/>
  </si>
  <si>
    <t>5년</t>
    <phoneticPr fontId="1" type="noConversion"/>
  </si>
  <si>
    <t>79-95%</t>
    <phoneticPr fontId="1" type="noConversion"/>
  </si>
  <si>
    <t>58-71%</t>
    <phoneticPr fontId="1" type="noConversion"/>
  </si>
  <si>
    <t>생존율이라 범주형이나 각 군 별로 생존율을 mean%(95% CI)로 나타내어 연속형에 정리</t>
    <phoneticPr fontId="1" type="noConversion"/>
  </si>
  <si>
    <t>47-77%</t>
    <phoneticPr fontId="1" type="noConversion"/>
  </si>
  <si>
    <t>33-47%</t>
    <phoneticPr fontId="1" type="noConversion"/>
  </si>
  <si>
    <t>NMIBC</t>
    <phoneticPr fontId="1" type="noConversion"/>
  </si>
  <si>
    <t>87-100%</t>
    <phoneticPr fontId="1" type="noConversion"/>
  </si>
  <si>
    <t>67-84%</t>
    <phoneticPr fontId="1" type="noConversion"/>
  </si>
  <si>
    <t>MIBC(근윤침윤성 방광암)</t>
    <phoneticPr fontId="1" type="noConversion"/>
  </si>
  <si>
    <t>63-94%</t>
    <phoneticPr fontId="1" type="noConversion"/>
  </si>
  <si>
    <t>48-67%</t>
    <phoneticPr fontId="1" type="noConversion"/>
  </si>
  <si>
    <t>무질병 생존율</t>
    <phoneticPr fontId="1" type="noConversion"/>
  </si>
  <si>
    <t>unadjusted, TUR-BT로부터 질병발생</t>
    <phoneticPr fontId="1" type="noConversion"/>
  </si>
  <si>
    <t>55-78%</t>
    <phoneticPr fontId="1" type="noConversion"/>
  </si>
  <si>
    <t>34-47%</t>
    <phoneticPr fontId="1" type="noConversion"/>
  </si>
  <si>
    <t>34-62%</t>
    <phoneticPr fontId="1" type="noConversion"/>
  </si>
  <si>
    <t>08-30%</t>
    <phoneticPr fontId="1" type="noConversion"/>
  </si>
  <si>
    <t>57-86%</t>
    <phoneticPr fontId="1" type="noConversion"/>
  </si>
  <si>
    <t>37-57%</t>
    <phoneticPr fontId="1" type="noConversion"/>
  </si>
  <si>
    <t>45-81%</t>
    <phoneticPr fontId="1" type="noConversion"/>
  </si>
  <si>
    <t>26-44%</t>
    <phoneticPr fontId="1" type="noConversion"/>
  </si>
  <si>
    <t>전체 생존율</t>
  </si>
  <si>
    <t>adjusted, TUR-BT로부터 사망일</t>
  </si>
  <si>
    <t>0.27-0.78</t>
    <phoneticPr fontId="1" type="noConversion"/>
  </si>
  <si>
    <t>무질병생존율</t>
    <phoneticPr fontId="1" type="noConversion"/>
  </si>
  <si>
    <t xml:space="preserve">adjusted, TUR-BT로부터 질병발생 </t>
    <phoneticPr fontId="1" type="noConversion"/>
  </si>
  <si>
    <t>0.37-0.85</t>
    <phoneticPr fontId="1" type="noConversion"/>
  </si>
  <si>
    <t>무방광절제술 생존율</t>
    <phoneticPr fontId="1" type="noConversion"/>
  </si>
  <si>
    <t>grade 3_백혈구감소증</t>
    <phoneticPr fontId="1" type="noConversion"/>
  </si>
  <si>
    <t>급성</t>
    <phoneticPr fontId="1" type="noConversion"/>
  </si>
  <si>
    <t>grade 3_혈소판감소증</t>
    <phoneticPr fontId="1" type="noConversion"/>
  </si>
  <si>
    <t>Grade 4_백혈구감소증</t>
    <phoneticPr fontId="1" type="noConversion"/>
  </si>
  <si>
    <t>Grade 4_혈소판감소증</t>
    <phoneticPr fontId="1" type="noConversion"/>
  </si>
  <si>
    <t>Grade 3_방광독성</t>
    <phoneticPr fontId="1" type="noConversion"/>
  </si>
  <si>
    <t>Grade
4_방광독성</t>
    <phoneticPr fontId="1" type="noConversion"/>
  </si>
  <si>
    <t>Grade 0_이상반응없음</t>
    <phoneticPr fontId="1" type="noConversion"/>
  </si>
  <si>
    <t>만성</t>
    <phoneticPr fontId="1" type="noConversion"/>
  </si>
  <si>
    <t>방광 수축으로 인한 방광절제술</t>
    <phoneticPr fontId="1" type="noConversion"/>
  </si>
  <si>
    <t>감소된 방광용적(100-200ml)&lt;배뇨 25시간 간격</t>
    <phoneticPr fontId="1" type="noConversion"/>
  </si>
  <si>
    <t>1990-1996</t>
    <phoneticPr fontId="1" type="noConversion"/>
  </si>
  <si>
    <t>stages T2, T3 (&gt;5 cm and inoperable), T4, N0, M0</t>
    <phoneticPr fontId="1" type="noConversion"/>
  </si>
  <si>
    <t>선택기준: 
- 조직학적으로 진단된 방광암(T2-4, N0, M0)
- 기대수명 6개월 이상
- WHO performance score&lt; 2
제외기준
- 골반부위에 10cm보다 큰 금속 임플란트 또는 심박 조율기가 있는 경우</t>
    <phoneticPr fontId="1" type="noConversion"/>
  </si>
  <si>
    <t>중재군(37/52명, 71%), 대조군(40/49명, 82%)</t>
    <phoneticPr fontId="1" type="noConversion"/>
  </si>
  <si>
    <t xml:space="preserve">중재군/대조군 n(%)
- T2: 4(7.7%) / 6(12.2%)
- T3: 22(42.3%) / 19(38.8%)
- T4: 26(50.0%) / 24(49.0%) </t>
    <phoneticPr fontId="1" type="noConversion"/>
  </si>
  <si>
    <t>WHO performance score</t>
    <phoneticPr fontId="1" type="noConversion"/>
  </si>
  <si>
    <t>중재군/대조군 n(%)
0: 35(67.3%) / 41(83.7%)
1: 16(30.8%) / 7(14.3%)
2: 1(1.9%) / 1(2.0%)</t>
    <phoneticPr fontId="1" type="noConversion"/>
  </si>
  <si>
    <t>중앙값 38개월(범위 4-76개월)</t>
    <phoneticPr fontId="1" type="noConversion"/>
  </si>
  <si>
    <t>BSD-2000</t>
    <phoneticPr fontId="1" type="noConversion"/>
  </si>
  <si>
    <t>BSD Medical Corporation, Salt Lake City, UT, USA</t>
    <phoneticPr fontId="1" type="noConversion"/>
  </si>
  <si>
    <t>RT 1-4시간 이후</t>
    <phoneticPr fontId="1" type="noConversion"/>
  </si>
  <si>
    <t>직장 및 질, 구강온도 측정</t>
  </si>
  <si>
    <t>직장 및 질에  Bowman(thermometry) probes를 배치하고 5분마다 온도측정함, 구강온도는 0, 15분, 30분, 60분, 90분마다 측정</t>
  </si>
  <si>
    <t>중재군(RT+CT+HT)/대조군(RT)/대조군(RT+CT) n(%)
Histologic subtypes(Urothelial carcinoma, Squamous cell carcinoma, Urothelial + squamous cell carcinoma, Others)
-Urothelial carcinoma: 76(96%)/70(93%)/204(95%)
-Squamous cell carcinoma: 1(1%)/NR/5(2%)
-Urothelial + squamous cell carcinoma: NR/3(4%)/5(2%)
-Others: 2(23%)/2(3%)/1(1%)</t>
    <phoneticPr fontId="1" type="noConversion"/>
  </si>
  <si>
    <t xml:space="preserve">중재군(RT+CT+HT)/대조군(RT)/대조군(RT+CT) n(%)
T stages(Ta/Tis기, 1기, 2기)
-Ta/Tis기: 7(9%)/3(4%)/5(2%)
- 1기: 38(48%)/20(27%)/95(44%)
- 2기: 34(43%)/52(69%)/115(54%)
</t>
    <phoneticPr fontId="1" type="noConversion"/>
  </si>
  <si>
    <t>중재군(이행세포암(44/52명, 84.6%), 편평상피세포암(5/52명, 9.6%), 기타(3/52명, 5.8%)), 대조군(이행세포암(48/49명, 98%), 편평상피세포암(0/49명, 0%), 기타(1/49명, 2%))</t>
    <phoneticPr fontId="1" type="noConversion"/>
  </si>
  <si>
    <t>RT 시작일부터</t>
    <phoneticPr fontId="1" type="noConversion"/>
  </si>
  <si>
    <t>Merten (2019)</t>
    <phoneticPr fontId="1" type="noConversion"/>
  </si>
  <si>
    <t>RT</t>
    <phoneticPr fontId="1" type="noConversion"/>
  </si>
  <si>
    <t>CT+RT</t>
    <phoneticPr fontId="1" type="noConversion"/>
  </si>
  <si>
    <t>60-90</t>
    <phoneticPr fontId="1" type="noConversion"/>
  </si>
  <si>
    <r>
      <t xml:space="preserve">[선택]
</t>
    </r>
    <r>
      <rPr>
        <sz val="9"/>
        <color theme="1"/>
        <rFont val="맑은 고딕"/>
        <family val="3"/>
        <charset val="129"/>
      </rPr>
      <t>·</t>
    </r>
    <r>
      <rPr>
        <sz val="7.65"/>
        <color theme="1"/>
        <rFont val="맑은 고딕"/>
        <family val="3"/>
        <charset val="129"/>
      </rPr>
      <t xml:space="preserve"> </t>
    </r>
    <r>
      <rPr>
        <sz val="9"/>
        <color theme="1"/>
        <rFont val="맑은 고딕"/>
        <family val="3"/>
        <charset val="129"/>
        <scheme val="minor"/>
      </rPr>
      <t>병리학적으로 진단된 전립선선암
· 치료 전에(neoadjuvant) 안드로겐 차단요법(ADT, androgen deprivation therapy)을 받은 환자</t>
    </r>
    <phoneticPr fontId="1" type="noConversion"/>
  </si>
  <si>
    <r>
      <t xml:space="preserve">중재군/대조군 n(%)
</t>
    </r>
    <r>
      <rPr>
        <sz val="9"/>
        <color theme="1"/>
        <rFont val="맑은 고딕"/>
        <family val="3"/>
        <charset val="129"/>
      </rPr>
      <t>·</t>
    </r>
    <r>
      <rPr>
        <sz val="7.65"/>
        <color theme="1"/>
        <rFont val="맑은 고딕"/>
        <family val="3"/>
        <charset val="129"/>
      </rPr>
      <t xml:space="preserve"> </t>
    </r>
    <r>
      <rPr>
        <sz val="9"/>
        <color theme="1"/>
        <rFont val="맑은 고딕"/>
        <family val="3"/>
        <charset val="129"/>
        <scheme val="minor"/>
      </rPr>
      <t xml:space="preserve">T-stage 1~2기 32(39%) / 36(56%)
· T3a 35(43%) / 19(30%)
· T3b-T4 15(18%) / 9(14%) </t>
    </r>
    <phoneticPr fontId="1" type="noConversion"/>
  </si>
  <si>
    <r>
      <t xml:space="preserve">중재군/대조군 n(%)
</t>
    </r>
    <r>
      <rPr>
        <sz val="9"/>
        <color theme="1"/>
        <rFont val="맑은 고딕"/>
        <family val="3"/>
        <charset val="129"/>
      </rPr>
      <t>·</t>
    </r>
    <r>
      <rPr>
        <sz val="7.65"/>
        <color theme="1"/>
        <rFont val="맑은 고딕"/>
        <family val="3"/>
        <charset val="129"/>
      </rPr>
      <t xml:space="preserve"> ≤</t>
    </r>
    <r>
      <rPr>
        <sz val="6.5"/>
        <color theme="1"/>
        <rFont val="맑은 고딕"/>
        <family val="3"/>
        <charset val="129"/>
      </rPr>
      <t xml:space="preserve">6점 15(18%) / 7(11%)
</t>
    </r>
    <r>
      <rPr>
        <sz val="9"/>
        <color theme="1"/>
        <rFont val="맑은 고딕"/>
        <family val="3"/>
        <charset val="129"/>
        <scheme val="minor"/>
      </rPr>
      <t>· 7점 29(35%) / 24(38%)
· 8-10점 38(46%) / 33(51%)</t>
    </r>
    <phoneticPr fontId="1" type="noConversion"/>
  </si>
  <si>
    <r>
      <t>주 1-2회, 총 5회(중앙값)</t>
    </r>
    <r>
      <rPr>
        <sz val="9"/>
        <color theme="1"/>
        <rFont val="맑은 고딕"/>
        <family val="3"/>
        <charset val="129"/>
        <scheme val="minor"/>
      </rPr>
      <t>(범위 2-6)</t>
    </r>
    <phoneticPr fontId="1" type="noConversion"/>
  </si>
  <si>
    <r>
      <t>중앙값 50.4Gy(범위 16.2-55.8)</t>
    </r>
    <r>
      <rPr>
        <sz val="9"/>
        <color theme="1"/>
        <rFont val="맑은 고딕"/>
        <family val="2"/>
        <charset val="129"/>
        <scheme val="minor"/>
      </rPr>
      <t xml:space="preserve">
R0 resection: 55.8, R1/2 resection: 59.4</t>
    </r>
    <phoneticPr fontId="1" type="noConversion"/>
  </si>
  <si>
    <r>
      <t>주1회,</t>
    </r>
    <r>
      <rPr>
        <sz val="9"/>
        <color theme="1"/>
        <rFont val="맑은 고딕"/>
        <family val="3"/>
        <charset val="129"/>
        <scheme val="minor"/>
      </rPr>
      <t xml:space="preserve"> 총 횟수 중앙값 5회(범위 1-10)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</si>
</sst>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.0%"/>
  </numFmts>
  <fonts count="1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9"/>
      <color rgb="FFFF0000"/>
      <name val="맑은 고딕"/>
      <family val="2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</font>
    <font>
      <sz val="7.65"/>
      <color theme="1"/>
      <name val="맑은 고딕"/>
      <family val="3"/>
      <charset val="129"/>
    </font>
    <font>
      <sz val="6.5"/>
      <color theme="1"/>
      <name val="맑은 고딕"/>
      <family val="3"/>
      <charset val="129"/>
    </font>
    <font>
      <strike/>
      <sz val="9"/>
      <color theme="1"/>
      <name val="맑은 고딕"/>
      <family val="2"/>
      <charset val="129"/>
      <scheme val="minor"/>
    </font>
    <font>
      <strike/>
      <sz val="9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0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5" fillId="3" borderId="1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3" fillId="0" borderId="1" xfId="0" applyFont="1" applyBorder="1">
      <alignment vertical="center"/>
    </xf>
    <xf numFmtId="0" fontId="2" fillId="2" borderId="1" xfId="0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9" fontId="5" fillId="0" borderId="1" xfId="0" applyNumberFormat="1" applyFont="1" applyBorder="1">
      <alignment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2" fillId="0" borderId="1" xfId="0" quotePrefix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0" xfId="1" applyNumberFormat="1" applyFont="1">
      <alignment vertical="center"/>
    </xf>
    <xf numFmtId="0" fontId="5" fillId="0" borderId="1" xfId="0" applyFont="1" applyBorder="1">
      <alignment vertical="center"/>
    </xf>
    <xf numFmtId="49" fontId="2" fillId="0" borderId="1" xfId="0" applyNumberFormat="1" applyFont="1" applyFill="1" applyBorder="1" applyAlignment="1">
      <alignment vertical="center"/>
    </xf>
    <xf numFmtId="2" fontId="2" fillId="0" borderId="0" xfId="0" applyNumberFormat="1" applyFont="1" applyAlignment="1">
      <alignment vertical="center"/>
    </xf>
    <xf numFmtId="177" fontId="2" fillId="0" borderId="0" xfId="1" applyNumberFormat="1" applyFont="1" applyAlignment="1">
      <alignment vertical="center"/>
    </xf>
    <xf numFmtId="0" fontId="5" fillId="0" borderId="1" xfId="0" applyFont="1" applyFill="1" applyBorder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>
      <alignment vertical="center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>
      <alignment vertical="center"/>
    </xf>
    <xf numFmtId="0" fontId="3" fillId="0" borderId="0" xfId="0" applyFont="1" applyFill="1">
      <alignment vertical="center"/>
    </xf>
    <xf numFmtId="0" fontId="14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/>
    </xf>
    <xf numFmtId="0" fontId="5" fillId="0" borderId="1" xfId="0" quotePrefix="1" applyFont="1" applyFill="1" applyBorder="1" applyAlignment="1">
      <alignment vertical="center"/>
    </xf>
    <xf numFmtId="0" fontId="5" fillId="0" borderId="1" xfId="0" quotePrefix="1" applyFont="1" applyFill="1" applyBorder="1" applyAlignment="1">
      <alignment vertical="center" wrapText="1"/>
    </xf>
    <xf numFmtId="49" fontId="6" fillId="0" borderId="1" xfId="0" quotePrefix="1" applyNumberFormat="1" applyFont="1" applyFill="1" applyBorder="1" applyAlignment="1">
      <alignment vertical="center"/>
    </xf>
    <xf numFmtId="0" fontId="2" fillId="0" borderId="0" xfId="0" applyFont="1" applyFill="1">
      <alignment vertical="center"/>
    </xf>
    <xf numFmtId="49" fontId="0" fillId="0" borderId="1" xfId="0" quotePrefix="1" applyNumberFormat="1" applyFont="1" applyFill="1" applyBorder="1" applyAlignment="1">
      <alignment vertical="center"/>
    </xf>
    <xf numFmtId="0" fontId="2" fillId="0" borderId="1" xfId="0" quotePrefix="1" applyFont="1" applyFill="1" applyBorder="1" applyAlignment="1">
      <alignment vertical="center" wrapText="1"/>
    </xf>
    <xf numFmtId="0" fontId="3" fillId="0" borderId="2" xfId="0" applyFont="1" applyFill="1" applyBorder="1">
      <alignment vertical="center"/>
    </xf>
    <xf numFmtId="0" fontId="5" fillId="0" borderId="4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3" fillId="0" borderId="3" xfId="0" applyFont="1" applyFill="1" applyBorder="1">
      <alignment vertical="center"/>
    </xf>
    <xf numFmtId="9" fontId="5" fillId="0" borderId="1" xfId="0" applyNumberFormat="1" applyFont="1" applyFill="1" applyBorder="1" applyAlignment="1">
      <alignment horizontal="left" vertical="center"/>
    </xf>
    <xf numFmtId="9" fontId="5" fillId="0" borderId="5" xfId="0" applyNumberFormat="1" applyFont="1" applyFill="1" applyBorder="1" applyAlignment="1">
      <alignment horizontal="left" vertical="center"/>
    </xf>
    <xf numFmtId="9" fontId="5" fillId="0" borderId="5" xfId="0" quotePrefix="1" applyNumberFormat="1" applyFont="1" applyFill="1" applyBorder="1" applyAlignment="1">
      <alignment vertical="center"/>
    </xf>
    <xf numFmtId="9" fontId="5" fillId="0" borderId="1" xfId="0" applyNumberFormat="1" applyFont="1" applyFill="1" applyBorder="1" applyAlignment="1">
      <alignment horizontal="left" vertical="center" wrapText="1"/>
    </xf>
    <xf numFmtId="9" fontId="5" fillId="0" borderId="6" xfId="0" applyNumberFormat="1" applyFont="1" applyFill="1" applyBorder="1" applyAlignment="1">
      <alignment horizontal="left" vertical="center" wrapText="1"/>
    </xf>
    <xf numFmtId="9" fontId="5" fillId="0" borderId="6" xfId="0" applyNumberFormat="1" applyFont="1" applyFill="1" applyBorder="1" applyAlignment="1">
      <alignment vertical="center"/>
    </xf>
    <xf numFmtId="0" fontId="5" fillId="0" borderId="1" xfId="0" quotePrefix="1" applyFont="1" applyFill="1" applyBorder="1" applyAlignment="1">
      <alignment horizontal="left" vertical="center"/>
    </xf>
    <xf numFmtId="9" fontId="5" fillId="0" borderId="1" xfId="0" quotePrefix="1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>
      <alignment vertical="center"/>
    </xf>
    <xf numFmtId="9" fontId="5" fillId="0" borderId="1" xfId="0" applyNumberFormat="1" applyFont="1" applyFill="1" applyBorder="1">
      <alignment vertical="center"/>
    </xf>
    <xf numFmtId="176" fontId="5" fillId="0" borderId="1" xfId="0" applyNumberFormat="1" applyFont="1" applyFill="1" applyBorder="1">
      <alignment vertical="center"/>
    </xf>
    <xf numFmtId="0" fontId="2" fillId="2" borderId="0" xfId="0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5" xfId="0" applyNumberFormat="1" applyFont="1" applyFill="1" applyBorder="1" applyAlignment="1">
      <alignment horizontal="left" vertical="center"/>
    </xf>
    <xf numFmtId="0" fontId="5" fillId="0" borderId="6" xfId="0" applyNumberFormat="1" applyFont="1" applyFill="1" applyBorder="1" applyAlignment="1">
      <alignment horizontal="left" vertical="center"/>
    </xf>
  </cellXfs>
  <cellStyles count="2">
    <cellStyle name="백분율" xfId="1" builtinId="5"/>
    <cellStyle name="표준" xfId="0" builtinId="0"/>
  </cellStyles>
  <dxfs count="49"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&#45380;&#46020;/&#50728;&#50676;&#52824;&#47308;/&#52628;&#52636;&#50577;&#49885;_&#49688;&#51221;_&#48708;&#46756;&#47548;%20-%2009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문헌특성"/>
      <sheetName val="2_결과지표_연속형"/>
      <sheetName val="3_결과지표_범주형"/>
      <sheetName val="4_비뚤림위험평가"/>
    </sheetNames>
    <sheetDataSet>
      <sheetData sheetId="0">
        <row r="2">
          <cell r="D2">
            <v>1</v>
          </cell>
          <cell r="E2">
            <v>2</v>
          </cell>
          <cell r="F2">
            <v>3</v>
          </cell>
          <cell r="G2">
            <v>4</v>
          </cell>
          <cell r="H2">
            <v>5</v>
          </cell>
          <cell r="I2">
            <v>6</v>
          </cell>
          <cell r="J2">
            <v>7</v>
          </cell>
          <cell r="K2">
            <v>8</v>
          </cell>
          <cell r="L2">
            <v>9</v>
          </cell>
          <cell r="M2">
            <v>10</v>
          </cell>
          <cell r="N2">
            <v>11</v>
          </cell>
          <cell r="O2">
            <v>12</v>
          </cell>
          <cell r="P2">
            <v>13</v>
          </cell>
          <cell r="Q2">
            <v>14</v>
          </cell>
          <cell r="R2">
            <v>15</v>
          </cell>
          <cell r="S2">
            <v>16</v>
          </cell>
          <cell r="T2">
            <v>17</v>
          </cell>
          <cell r="U2">
            <v>18</v>
          </cell>
          <cell r="V2">
            <v>19</v>
          </cell>
          <cell r="W2">
            <v>20</v>
          </cell>
          <cell r="X2">
            <v>21</v>
          </cell>
          <cell r="Y2">
            <v>22</v>
          </cell>
          <cell r="Z2">
            <v>23</v>
          </cell>
          <cell r="AA2">
            <v>24</v>
          </cell>
          <cell r="AB2">
            <v>25</v>
          </cell>
          <cell r="AC2">
            <v>26</v>
          </cell>
          <cell r="AD2">
            <v>27</v>
          </cell>
          <cell r="AE2">
            <v>28</v>
          </cell>
          <cell r="AF2">
            <v>29</v>
          </cell>
          <cell r="AG2">
            <v>30</v>
          </cell>
          <cell r="AH2">
            <v>31</v>
          </cell>
          <cell r="AI2">
            <v>32</v>
          </cell>
          <cell r="AJ2">
            <v>33</v>
          </cell>
          <cell r="AK2">
            <v>34</v>
          </cell>
          <cell r="AL2">
            <v>35</v>
          </cell>
          <cell r="AM2">
            <v>36</v>
          </cell>
          <cell r="AN2">
            <v>37</v>
          </cell>
          <cell r="AO2">
            <v>38</v>
          </cell>
          <cell r="AP2">
            <v>39</v>
          </cell>
          <cell r="AQ2">
            <v>40</v>
          </cell>
          <cell r="AR2">
            <v>41</v>
          </cell>
          <cell r="AS2">
            <v>42</v>
          </cell>
          <cell r="AT2">
            <v>43</v>
          </cell>
          <cell r="AU2">
            <v>44</v>
          </cell>
          <cell r="AV2">
            <v>45</v>
          </cell>
          <cell r="AW2">
            <v>46</v>
          </cell>
          <cell r="AX2">
            <v>47</v>
          </cell>
          <cell r="AY2">
            <v>48</v>
          </cell>
          <cell r="AZ2">
            <v>49</v>
          </cell>
          <cell r="BA2">
            <v>50</v>
          </cell>
          <cell r="BB2">
            <v>51</v>
          </cell>
          <cell r="BC2">
            <v>52</v>
          </cell>
          <cell r="BD2">
            <v>53</v>
          </cell>
          <cell r="BE2">
            <v>54</v>
          </cell>
          <cell r="BF2">
            <v>55</v>
          </cell>
        </row>
        <row r="3">
          <cell r="J3" t="str">
            <v>질환</v>
          </cell>
          <cell r="K3"/>
          <cell r="L3"/>
          <cell r="M3" t="str">
            <v>선택/배제</v>
          </cell>
          <cell r="N3"/>
          <cell r="O3"/>
          <cell r="P3" t="str">
            <v>연구대상자 수</v>
          </cell>
          <cell r="Q3"/>
          <cell r="R3"/>
          <cell r="S3"/>
          <cell r="T3"/>
          <cell r="U3"/>
          <cell r="V3"/>
          <cell r="W3" t="str">
            <v>기저특성</v>
          </cell>
          <cell r="X3"/>
          <cell r="Y3"/>
          <cell r="Z3"/>
          <cell r="AA3"/>
          <cell r="AB3"/>
          <cell r="AC3"/>
          <cell r="AD3"/>
          <cell r="AE3"/>
          <cell r="AF3"/>
          <cell r="AG3"/>
          <cell r="AH3" t="str">
            <v>중재군</v>
          </cell>
          <cell r="AI3" t="str">
            <v>1) RT</v>
          </cell>
          <cell r="AJ3"/>
          <cell r="AK3"/>
          <cell r="AL3" t="str">
            <v>2) CT or neoadjuvant CT</v>
          </cell>
          <cell r="AM3"/>
          <cell r="AN3" t="str">
            <v>3) 온열치료</v>
          </cell>
          <cell r="AO3"/>
          <cell r="AP3"/>
          <cell r="AQ3"/>
          <cell r="AR3"/>
          <cell r="AS3"/>
          <cell r="AT3"/>
          <cell r="AU3"/>
          <cell r="AV3"/>
          <cell r="AW3"/>
          <cell r="AX3"/>
          <cell r="AY3"/>
          <cell r="AZ3" t="str">
            <v>4) 그외 중재법</v>
          </cell>
          <cell r="BA3"/>
          <cell r="BB3" t="str">
            <v>대조군</v>
          </cell>
          <cell r="BC3"/>
          <cell r="BD3" t="str">
            <v>3군</v>
          </cell>
          <cell r="BE3"/>
          <cell r="BF3" t="str">
            <v>저자결론</v>
          </cell>
        </row>
        <row r="4">
          <cell r="D4" t="str">
            <v>no.</v>
          </cell>
          <cell r="E4" t="str">
            <v>저자 (year)</v>
          </cell>
          <cell r="F4" t="str">
            <v xml:space="preserve">연구설계 </v>
          </cell>
          <cell r="G4" t="str">
            <v>연구국가</v>
          </cell>
          <cell r="H4" t="str">
            <v>참여기관 수</v>
          </cell>
          <cell r="I4" t="str">
            <v>대상자 모집기간</v>
          </cell>
          <cell r="J4" t="str">
            <v>질환 대분류
(과제)</v>
          </cell>
          <cell r="K4" t="str">
            <v>질환명</v>
          </cell>
          <cell r="L4" t="str">
            <v>질환 상세
(진행성 등 논문에 나와있는대로)</v>
          </cell>
          <cell r="M4" t="str">
            <v>암 병기
(NTM 병기, 1~4기 등)</v>
          </cell>
          <cell r="N4" t="str">
            <v>특정 도구 performance 점수
(도구명, 점수)</v>
          </cell>
          <cell r="O4" t="str">
            <v>선택/배제 기준</v>
          </cell>
          <cell r="P4" t="str">
            <v>총 n(명)</v>
          </cell>
          <cell r="Q4" t="str">
            <v>중재/대조군 
개수(2군, 3군 등)</v>
          </cell>
          <cell r="R4" t="str">
            <v>증재군 n(명)</v>
          </cell>
          <cell r="S4" t="str">
            <v>대조군 n(명)</v>
          </cell>
          <cell r="T4" t="str">
            <v>환자수 
총N(중재+대조)</v>
          </cell>
          <cell r="U4" t="str">
            <v>3군 이상일 경우, 
중재/대조 구성 및 인원</v>
          </cell>
          <cell r="V4" t="str">
            <v>탈락률(%)
전체(중재 vs. 대조)</v>
          </cell>
          <cell r="W4" t="str">
            <v>평균연령 (세)
전체 평균, 또는 각 군별 평균</v>
          </cell>
          <cell r="X4" t="str">
            <v>남성(%)</v>
          </cell>
          <cell r="Y4" t="str">
            <v>암 위치</v>
          </cell>
          <cell r="Z4" t="str">
            <v>암 병기</v>
          </cell>
          <cell r="AA4" t="str">
            <v>그외 질환 관련 지표1</v>
          </cell>
          <cell r="AB4" t="str">
            <v>결과1</v>
          </cell>
          <cell r="AC4" t="str">
            <v>그외 질환 관련 지표2</v>
          </cell>
          <cell r="AD4" t="str">
            <v>결과2</v>
          </cell>
          <cell r="AE4" t="str">
            <v>그외 질환 관련 지표3</v>
          </cell>
          <cell r="AF4" t="str">
            <v>결과3</v>
          </cell>
          <cell r="AG4" t="str">
            <v>추적관찰기간(월)</v>
          </cell>
          <cell r="AH4" t="str">
            <v>중재군</v>
          </cell>
          <cell r="AI4" t="str">
            <v>총 선량(Gy)</v>
          </cell>
          <cell r="AJ4" t="str">
            <v>1회 선량(fraction dose, Gy)</v>
          </cell>
          <cell r="AK4" t="str">
            <v>주기 및 횟수</v>
          </cell>
          <cell r="AL4" t="str">
            <v>약물 및 용량</v>
          </cell>
          <cell r="AM4" t="str">
            <v>횟수</v>
          </cell>
          <cell r="AN4" t="str">
            <v>종류
(local, regional 등)</v>
          </cell>
          <cell r="AO4" t="str">
            <v>기기명</v>
          </cell>
          <cell r="AP4" t="str">
            <v>제조업체명 및 국가</v>
          </cell>
          <cell r="AQ4" t="str">
            <v>온도</v>
          </cell>
          <cell r="AR4" t="str">
            <v>1회 시간(분)</v>
          </cell>
          <cell r="AS4" t="str">
            <v>주기 및 횟수</v>
          </cell>
          <cell r="AT4" t="str">
            <v>수행 시기
(수술 전/후, 방사선 전/후/동시 등)</v>
          </cell>
          <cell r="AU4" t="str">
            <v>열원(RF, MS, US)</v>
          </cell>
          <cell r="AV4" t="str">
            <v>주파수(MHz)</v>
          </cell>
          <cell r="AW4" t="str">
            <v>전력(W)</v>
          </cell>
          <cell r="AX4" t="str">
            <v>온도측정방법
(종양세포 직접, 체온측정 등)</v>
          </cell>
          <cell r="AY4" t="str">
            <v>온도측정방법 상세
(기기, 측정부위 등)</v>
          </cell>
          <cell r="AZ4" t="str">
            <v>중재기술명</v>
          </cell>
          <cell r="BA4" t="str">
            <v>방법</v>
          </cell>
          <cell r="BB4" t="str">
            <v>대조군명</v>
          </cell>
          <cell r="BC4" t="str">
            <v>대조군 설명
(중재군과 다른 점이 있다면 서술)</v>
          </cell>
          <cell r="BD4" t="str">
            <v>3군 이름</v>
          </cell>
          <cell r="BE4" t="str">
            <v xml:space="preserve">3군 설명 </v>
          </cell>
          <cell r="BF4" t="str">
            <v>저자결론</v>
          </cell>
        </row>
        <row r="5">
          <cell r="D5">
            <v>2391</v>
          </cell>
          <cell r="E5" t="str">
            <v>Issels (2018)</v>
          </cell>
          <cell r="F5" t="str">
            <v>RCT</v>
          </cell>
          <cell r="G5"/>
          <cell r="H5"/>
          <cell r="I5"/>
          <cell r="J5" t="str">
            <v>근골격종양</v>
          </cell>
          <cell r="K5" t="str">
            <v>연부조직육종</v>
          </cell>
          <cell r="L5" t="str">
            <v>연부조직육종</v>
          </cell>
          <cell r="M5"/>
          <cell r="N5"/>
          <cell r="O5"/>
          <cell r="P5">
            <v>329</v>
          </cell>
          <cell r="Q5"/>
          <cell r="R5">
            <v>162</v>
          </cell>
          <cell r="S5">
            <v>167</v>
          </cell>
          <cell r="T5" t="str">
            <v>329 (162+167)</v>
          </cell>
          <cell r="U5"/>
          <cell r="V5"/>
          <cell r="W5"/>
          <cell r="X5"/>
          <cell r="Y5"/>
          <cell r="Z5"/>
          <cell r="AA5"/>
          <cell r="AB5"/>
          <cell r="AC5"/>
          <cell r="AD5"/>
          <cell r="AE5"/>
          <cell r="AF5"/>
          <cell r="AG5"/>
          <cell r="AH5" t="str">
            <v>CT+HT</v>
          </cell>
          <cell r="AI5"/>
          <cell r="AJ5"/>
          <cell r="AK5"/>
          <cell r="AL5"/>
          <cell r="AM5"/>
          <cell r="AN5" t="str">
            <v>regional</v>
          </cell>
          <cell r="AO5" t="str">
            <v>BSD-2000</v>
          </cell>
          <cell r="AP5"/>
          <cell r="AQ5" t="str">
            <v>42</v>
          </cell>
          <cell r="AR5" t="str">
            <v>60 min</v>
          </cell>
          <cell r="AS5"/>
          <cell r="AT5"/>
          <cell r="AU5" t="str">
            <v>RF</v>
          </cell>
          <cell r="AV5" t="str">
            <v>60-180</v>
          </cell>
          <cell r="AW5"/>
          <cell r="AX5"/>
          <cell r="AY5"/>
          <cell r="AZ5"/>
          <cell r="BA5"/>
          <cell r="BB5" t="str">
            <v>CT</v>
          </cell>
          <cell r="BC5"/>
          <cell r="BD5"/>
          <cell r="BE5"/>
          <cell r="BF5"/>
        </row>
        <row r="6">
          <cell r="D6">
            <v>4143</v>
          </cell>
          <cell r="E6" t="str">
            <v>Angele (2014)</v>
          </cell>
          <cell r="F6" t="str">
            <v>RCT</v>
          </cell>
          <cell r="G6"/>
          <cell r="H6"/>
          <cell r="I6"/>
          <cell r="J6" t="str">
            <v>근골격종양</v>
          </cell>
          <cell r="K6" t="str">
            <v>복강/복막 육종</v>
          </cell>
          <cell r="L6" t="str">
            <v>복강 또는 복막 고위험 육종</v>
          </cell>
          <cell r="M6"/>
          <cell r="N6"/>
          <cell r="O6"/>
          <cell r="P6">
            <v>341</v>
          </cell>
          <cell r="Q6"/>
          <cell r="R6">
            <v>169</v>
          </cell>
          <cell r="S6">
            <v>172</v>
          </cell>
          <cell r="T6" t="str">
            <v>341 (169+172)</v>
          </cell>
          <cell r="U6"/>
          <cell r="V6"/>
          <cell r="W6"/>
          <cell r="X6"/>
          <cell r="Y6"/>
          <cell r="Z6"/>
          <cell r="AA6"/>
          <cell r="AB6"/>
          <cell r="AC6"/>
          <cell r="AD6"/>
          <cell r="AE6"/>
          <cell r="AF6"/>
          <cell r="AG6"/>
          <cell r="AH6" t="str">
            <v>CT+HT</v>
          </cell>
          <cell r="AI6"/>
          <cell r="AJ6"/>
          <cell r="AK6"/>
          <cell r="AL6"/>
          <cell r="AM6"/>
          <cell r="AN6" t="str">
            <v>Regional</v>
          </cell>
          <cell r="AO6"/>
          <cell r="AP6" t="str">
            <v>BSD Medical Corporation, Salt Lake City, UT</v>
          </cell>
          <cell r="AQ6" t="str">
            <v>42</v>
          </cell>
          <cell r="AR6" t="str">
            <v>60 min</v>
          </cell>
          <cell r="AS6"/>
          <cell r="AT6"/>
          <cell r="AU6" t="str">
            <v>-</v>
          </cell>
          <cell r="AV6" t="str">
            <v>-</v>
          </cell>
          <cell r="AW6"/>
          <cell r="AX6"/>
          <cell r="AY6"/>
          <cell r="AZ6"/>
          <cell r="BA6"/>
          <cell r="BB6" t="str">
            <v>CT</v>
          </cell>
          <cell r="BC6"/>
          <cell r="BD6"/>
          <cell r="BE6"/>
          <cell r="BF6"/>
        </row>
        <row r="7">
          <cell r="D7">
            <v>5807</v>
          </cell>
          <cell r="E7" t="str">
            <v>Issels (2010)</v>
          </cell>
          <cell r="F7" t="str">
            <v>RCT</v>
          </cell>
          <cell r="G7"/>
          <cell r="H7"/>
          <cell r="I7"/>
          <cell r="J7" t="str">
            <v>근골격종양</v>
          </cell>
          <cell r="K7" t="str">
            <v>연부조직육종</v>
          </cell>
          <cell r="L7" t="str">
            <v>연부조직육종</v>
          </cell>
          <cell r="M7"/>
          <cell r="N7"/>
          <cell r="O7"/>
          <cell r="P7">
            <v>341</v>
          </cell>
          <cell r="Q7"/>
          <cell r="R7">
            <v>169</v>
          </cell>
          <cell r="S7">
            <v>172</v>
          </cell>
          <cell r="T7" t="str">
            <v>341 (169+172)</v>
          </cell>
          <cell r="U7"/>
          <cell r="V7"/>
          <cell r="W7"/>
          <cell r="X7"/>
          <cell r="Y7"/>
          <cell r="Z7"/>
          <cell r="AA7"/>
          <cell r="AB7"/>
          <cell r="AC7"/>
          <cell r="AD7"/>
          <cell r="AE7"/>
          <cell r="AF7"/>
          <cell r="AG7"/>
          <cell r="AH7" t="str">
            <v>CT+HT</v>
          </cell>
          <cell r="AI7"/>
          <cell r="AJ7"/>
          <cell r="AK7"/>
          <cell r="AL7"/>
          <cell r="AM7"/>
          <cell r="AN7" t="str">
            <v>regional</v>
          </cell>
          <cell r="AO7"/>
          <cell r="AP7" t="str">
            <v>BSD Medical Corporation, Salt Lake City, UT,
USA</v>
          </cell>
          <cell r="AQ7" t="str">
            <v>42</v>
          </cell>
          <cell r="AR7" t="str">
            <v>60 min</v>
          </cell>
          <cell r="AS7" t="str">
            <v>3주마다 주2회</v>
          </cell>
          <cell r="AT7"/>
          <cell r="AU7" t="str">
            <v>-</v>
          </cell>
          <cell r="AV7" t="str">
            <v>-</v>
          </cell>
          <cell r="AW7"/>
          <cell r="AX7"/>
          <cell r="AY7"/>
          <cell r="AZ7"/>
          <cell r="BA7"/>
          <cell r="BB7" t="str">
            <v>CT</v>
          </cell>
          <cell r="BC7"/>
          <cell r="BD7"/>
          <cell r="BE7"/>
          <cell r="BF7"/>
        </row>
        <row r="8">
          <cell r="D8">
            <v>6005</v>
          </cell>
          <cell r="E8" t="str">
            <v>Overgaard (2009)</v>
          </cell>
          <cell r="F8" t="str">
            <v>RCT</v>
          </cell>
          <cell r="G8"/>
          <cell r="H8"/>
          <cell r="I8"/>
          <cell r="J8" t="str">
            <v>근골격종양</v>
          </cell>
          <cell r="K8" t="str">
            <v>흑색종</v>
          </cell>
          <cell r="L8" t="str">
            <v>악성흑색종</v>
          </cell>
          <cell r="M8"/>
          <cell r="N8"/>
          <cell r="O8"/>
          <cell r="P8">
            <v>128</v>
          </cell>
          <cell r="Q8"/>
          <cell r="R8">
            <v>65</v>
          </cell>
          <cell r="S8">
            <v>63</v>
          </cell>
          <cell r="T8" t="str">
            <v>128 (65+63)</v>
          </cell>
          <cell r="U8"/>
          <cell r="V8"/>
          <cell r="W8"/>
          <cell r="X8"/>
          <cell r="Y8"/>
          <cell r="Z8"/>
          <cell r="AA8"/>
          <cell r="AB8"/>
          <cell r="AC8"/>
          <cell r="AD8"/>
          <cell r="AE8"/>
          <cell r="AF8"/>
          <cell r="AG8"/>
          <cell r="AH8" t="str">
            <v>RT+HT</v>
          </cell>
          <cell r="AI8"/>
          <cell r="AJ8"/>
          <cell r="AK8"/>
          <cell r="AL8"/>
          <cell r="AM8"/>
          <cell r="AN8" t="str">
            <v>local</v>
          </cell>
          <cell r="AO8"/>
          <cell r="AP8"/>
          <cell r="AQ8" t="str">
            <v>43˚C</v>
          </cell>
          <cell r="AR8" t="str">
            <v>60 min</v>
          </cell>
          <cell r="AS8" t="str">
            <v>NR</v>
          </cell>
          <cell r="AT8"/>
          <cell r="AU8" t="str">
            <v>MW or RF</v>
          </cell>
          <cell r="AV8" t="str">
            <v>NR</v>
          </cell>
          <cell r="AW8"/>
          <cell r="AX8"/>
          <cell r="AY8"/>
          <cell r="AZ8"/>
          <cell r="BA8"/>
          <cell r="BB8" t="str">
            <v>RT</v>
          </cell>
          <cell r="BC8"/>
          <cell r="BD8"/>
          <cell r="BE8"/>
          <cell r="BF8"/>
        </row>
        <row r="9">
          <cell r="D9">
            <v>407</v>
          </cell>
          <cell r="E9" t="str">
            <v>Ren (2021)</v>
          </cell>
          <cell r="F9" t="str">
            <v>RCT</v>
          </cell>
          <cell r="G9"/>
          <cell r="H9"/>
          <cell r="I9"/>
          <cell r="J9" t="str">
            <v>두경부 및 뇌종양</v>
          </cell>
          <cell r="K9" t="str">
            <v>두경부암</v>
          </cell>
          <cell r="L9" t="str">
            <v>구강 편평세포암</v>
          </cell>
          <cell r="M9"/>
          <cell r="N9"/>
          <cell r="O9"/>
          <cell r="P9">
            <v>120</v>
          </cell>
          <cell r="Q9"/>
          <cell r="R9">
            <v>60</v>
          </cell>
          <cell r="S9">
            <v>60</v>
          </cell>
          <cell r="T9" t="str">
            <v>120 (60+60)</v>
          </cell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 t="str">
            <v>CT+HT</v>
          </cell>
          <cell r="AI9"/>
          <cell r="AJ9"/>
          <cell r="AK9"/>
          <cell r="AL9"/>
          <cell r="AM9"/>
          <cell r="AN9" t="str">
            <v>local</v>
          </cell>
          <cell r="AO9"/>
          <cell r="AP9"/>
          <cell r="AQ9" t="str">
            <v>41 ± 1</v>
          </cell>
          <cell r="AR9" t="str">
            <v>30 min</v>
          </cell>
          <cell r="AS9" t="str">
            <v>5회</v>
          </cell>
          <cell r="AT9"/>
          <cell r="AU9" t="str">
            <v>US</v>
          </cell>
          <cell r="AV9" t="str">
            <v>1 MHz</v>
          </cell>
          <cell r="AW9"/>
          <cell r="AX9"/>
          <cell r="AY9"/>
          <cell r="AZ9"/>
          <cell r="BA9"/>
          <cell r="BB9" t="str">
            <v>CT</v>
          </cell>
          <cell r="BC9"/>
          <cell r="BD9"/>
          <cell r="BE9"/>
          <cell r="BF9"/>
        </row>
        <row r="10">
          <cell r="D10">
            <v>4346</v>
          </cell>
          <cell r="E10" t="str">
            <v>Wen (2014)</v>
          </cell>
          <cell r="F10" t="str">
            <v>NRCT</v>
          </cell>
          <cell r="G10"/>
          <cell r="H10"/>
          <cell r="I10"/>
          <cell r="J10" t="str">
            <v>두경부 및 뇌종양</v>
          </cell>
          <cell r="K10" t="str">
            <v>두경부암</v>
          </cell>
          <cell r="L10" t="str">
            <v>비인두암</v>
          </cell>
          <cell r="M10"/>
          <cell r="N10"/>
          <cell r="O10"/>
          <cell r="P10">
            <v>98</v>
          </cell>
          <cell r="Q10"/>
          <cell r="R10">
            <v>49</v>
          </cell>
          <cell r="S10">
            <v>49</v>
          </cell>
          <cell r="T10" t="str">
            <v>98 (49+49)</v>
          </cell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 t="str">
            <v>RT+HT</v>
          </cell>
          <cell r="AI10"/>
          <cell r="AJ10"/>
          <cell r="AK10"/>
          <cell r="AL10"/>
          <cell r="AM10"/>
          <cell r="AN10" t="str">
            <v>-</v>
          </cell>
          <cell r="AO10" t="str">
            <v>GXH-I microwave heating device</v>
          </cell>
          <cell r="AP10" t="str">
            <v>Guangxing Co. Guangzhou, China</v>
          </cell>
          <cell r="AQ10" t="str">
            <v>44-52</v>
          </cell>
          <cell r="AR10" t="str">
            <v>60 min</v>
          </cell>
          <cell r="AS10" t="str">
            <v>5-7회</v>
          </cell>
          <cell r="AT10"/>
          <cell r="AU10" t="str">
            <v>-</v>
          </cell>
          <cell r="AV10" t="str">
            <v>-</v>
          </cell>
          <cell r="AW10"/>
          <cell r="AX10"/>
          <cell r="AY10"/>
          <cell r="AZ10"/>
          <cell r="BA10"/>
          <cell r="BB10" t="str">
            <v>RT</v>
          </cell>
          <cell r="BC10"/>
          <cell r="BD10"/>
          <cell r="BE10"/>
          <cell r="BF10"/>
        </row>
        <row r="11">
          <cell r="D11">
            <v>4535</v>
          </cell>
          <cell r="E11" t="str">
            <v>Kang (2013)</v>
          </cell>
          <cell r="F11" t="str">
            <v>RCT</v>
          </cell>
          <cell r="G11"/>
          <cell r="H11"/>
          <cell r="I11"/>
          <cell r="J11" t="str">
            <v>두경부 및 뇌종양</v>
          </cell>
          <cell r="K11" t="str">
            <v>두경부암</v>
          </cell>
          <cell r="L11" t="str">
            <v>두경부암</v>
          </cell>
          <cell r="M11"/>
          <cell r="N11"/>
          <cell r="O11"/>
          <cell r="P11">
            <v>154</v>
          </cell>
          <cell r="Q11"/>
          <cell r="R11">
            <v>76</v>
          </cell>
          <cell r="S11">
            <v>78</v>
          </cell>
          <cell r="T11" t="str">
            <v>154 (76+78)</v>
          </cell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 t="str">
            <v>CT+RT+HT</v>
          </cell>
          <cell r="AI11"/>
          <cell r="AJ11"/>
          <cell r="AK11"/>
          <cell r="AL11"/>
          <cell r="AM11"/>
          <cell r="AN11" t="str">
            <v>-</v>
          </cell>
          <cell r="AO11" t="str">
            <v>Pingliang 778WR-L-4 microwave
hyperthermia machine</v>
          </cell>
          <cell r="AP11" t="str">
            <v>Sunostick Medical Technology
Co., Ltd, London, UK</v>
          </cell>
          <cell r="AQ11" t="str">
            <v>41.5-42</v>
          </cell>
          <cell r="AR11" t="str">
            <v>45 min</v>
          </cell>
          <cell r="AS11" t="str">
            <v>주2회, 3-14회</v>
          </cell>
          <cell r="AT11"/>
          <cell r="AU11" t="str">
            <v>MW</v>
          </cell>
          <cell r="AV11" t="str">
            <v>915 MHz</v>
          </cell>
          <cell r="AW11"/>
          <cell r="AX11"/>
          <cell r="AY11"/>
          <cell r="AZ11"/>
          <cell r="BA11"/>
          <cell r="BB11" t="str">
            <v>CT+RT</v>
          </cell>
          <cell r="BC11"/>
          <cell r="BD11"/>
          <cell r="BE11"/>
          <cell r="BF11"/>
        </row>
        <row r="12">
          <cell r="D12">
            <v>5642</v>
          </cell>
          <cell r="E12" t="str">
            <v>Hua (2011)</v>
          </cell>
          <cell r="F12" t="str">
            <v>RCT</v>
          </cell>
          <cell r="G12"/>
          <cell r="H12"/>
          <cell r="I12"/>
          <cell r="J12" t="str">
            <v>두경부 및 뇌종양</v>
          </cell>
          <cell r="K12" t="str">
            <v>두경부암</v>
          </cell>
          <cell r="L12" t="str">
            <v>비인두암</v>
          </cell>
          <cell r="M12"/>
          <cell r="N12"/>
          <cell r="O12"/>
          <cell r="P12">
            <v>180</v>
          </cell>
          <cell r="Q12"/>
          <cell r="R12">
            <v>90</v>
          </cell>
          <cell r="S12">
            <v>90</v>
          </cell>
          <cell r="T12" t="str">
            <v>180 (90+90)</v>
          </cell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 t="str">
            <v>RT+HT</v>
          </cell>
          <cell r="AI12"/>
          <cell r="AJ12"/>
          <cell r="AK12"/>
          <cell r="AL12"/>
          <cell r="AM12"/>
          <cell r="AN12" t="str">
            <v>local</v>
          </cell>
          <cell r="AO12" t="str">
            <v>WE2102-A Microwave
Hyperthermia System</v>
          </cell>
          <cell r="AP12" t="str">
            <v>Yuan De
Biomedical Engineering, Beijing</v>
          </cell>
          <cell r="AQ12" t="str">
            <v>42.5-43</v>
          </cell>
          <cell r="AR12" t="str">
            <v>30 min</v>
          </cell>
          <cell r="AS12" t="str">
            <v>주1회, 7회</v>
          </cell>
          <cell r="AT12"/>
          <cell r="AU12" t="str">
            <v>MW</v>
          </cell>
          <cell r="AV12" t="str">
            <v>915MHz</v>
          </cell>
          <cell r="AW12"/>
          <cell r="AX12"/>
          <cell r="AY12"/>
          <cell r="AZ12"/>
          <cell r="BA12"/>
          <cell r="BB12" t="str">
            <v>RT</v>
          </cell>
          <cell r="BC12"/>
          <cell r="BD12"/>
          <cell r="BE12"/>
          <cell r="BF12"/>
        </row>
        <row r="13">
          <cell r="D13">
            <v>5665</v>
          </cell>
          <cell r="E13" t="str">
            <v>Huilgol (2010)</v>
          </cell>
          <cell r="F13" t="str">
            <v>RCT</v>
          </cell>
          <cell r="G13"/>
          <cell r="H13"/>
          <cell r="I13"/>
          <cell r="J13" t="str">
            <v>두경부 및 뇌종양</v>
          </cell>
          <cell r="K13" t="str">
            <v>두경부암</v>
          </cell>
          <cell r="L13" t="str">
            <v>두경부암</v>
          </cell>
          <cell r="M13"/>
          <cell r="N13"/>
          <cell r="O13"/>
          <cell r="P13">
            <v>54</v>
          </cell>
          <cell r="Q13"/>
          <cell r="R13">
            <v>28</v>
          </cell>
          <cell r="S13">
            <v>26</v>
          </cell>
          <cell r="T13" t="str">
            <v>54 (28+26)</v>
          </cell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 t="str">
            <v>RT + HT</v>
          </cell>
          <cell r="AI13"/>
          <cell r="AJ13"/>
          <cell r="AK13"/>
          <cell r="AL13"/>
          <cell r="AM13"/>
          <cell r="AN13" t="str">
            <v>-</v>
          </cell>
          <cell r="AO13" t="str">
            <v>-</v>
          </cell>
          <cell r="AP13"/>
          <cell r="AQ13" t="str">
            <v>평균 42.3, max 44</v>
          </cell>
          <cell r="AR13" t="str">
            <v>30 min</v>
          </cell>
          <cell r="AS13" t="str">
            <v>주1회, 5-7회</v>
          </cell>
          <cell r="AT13"/>
          <cell r="AU13" t="str">
            <v>RF</v>
          </cell>
          <cell r="AV13" t="str">
            <v>8.2 MHz</v>
          </cell>
          <cell r="AW13"/>
          <cell r="AX13"/>
          <cell r="AY13"/>
          <cell r="AZ13"/>
          <cell r="BA13"/>
          <cell r="BB13" t="str">
            <v>RT</v>
          </cell>
          <cell r="BC13"/>
          <cell r="BD13"/>
          <cell r="BE13"/>
          <cell r="BF13"/>
        </row>
        <row r="14">
          <cell r="D14">
            <v>7031</v>
          </cell>
          <cell r="E14" t="str">
            <v>Shields (2004)</v>
          </cell>
          <cell r="F14" t="str">
            <v>NRCT</v>
          </cell>
          <cell r="G14"/>
          <cell r="H14"/>
          <cell r="I14"/>
          <cell r="J14" t="str">
            <v>두경부 및 뇌종양</v>
          </cell>
          <cell r="K14" t="str">
            <v>망막아종</v>
          </cell>
          <cell r="L14" t="str">
            <v>망막아종</v>
          </cell>
          <cell r="M14"/>
          <cell r="N14"/>
          <cell r="O14"/>
          <cell r="P14">
            <v>319</v>
          </cell>
          <cell r="Q14"/>
          <cell r="R14">
            <v>256</v>
          </cell>
          <cell r="S14">
            <v>63</v>
          </cell>
          <cell r="T14" t="str">
            <v>319 (256+63)</v>
          </cell>
          <cell r="U14"/>
          <cell r="V14"/>
          <cell r="W14"/>
          <cell r="X14"/>
          <cell r="Y14"/>
          <cell r="Z14"/>
          <cell r="AA14"/>
          <cell r="AB14"/>
          <cell r="AC14"/>
          <cell r="AD14"/>
          <cell r="AE14"/>
          <cell r="AF14"/>
          <cell r="AG14"/>
          <cell r="AH14" t="str">
            <v>chermoreduction+thermotherapy</v>
          </cell>
          <cell r="AI14"/>
          <cell r="AJ14"/>
          <cell r="AK14"/>
          <cell r="AL14"/>
          <cell r="AM14"/>
          <cell r="AN14" t="str">
            <v>NR</v>
          </cell>
          <cell r="AO14"/>
          <cell r="AP14"/>
          <cell r="AQ14" t="str">
            <v>NR</v>
          </cell>
          <cell r="AR14" t="str">
            <v>NR</v>
          </cell>
          <cell r="AS14" t="str">
            <v>NR</v>
          </cell>
          <cell r="AT14"/>
          <cell r="AU14" t="str">
            <v>NR</v>
          </cell>
          <cell r="AV14" t="str">
            <v>NR</v>
          </cell>
          <cell r="AW14"/>
          <cell r="AX14"/>
          <cell r="AY14"/>
          <cell r="AZ14"/>
          <cell r="BA14"/>
          <cell r="BB14" t="str">
            <v>chemoredcution</v>
          </cell>
          <cell r="BC14"/>
          <cell r="BD14"/>
          <cell r="BE14"/>
          <cell r="BF14"/>
        </row>
        <row r="15">
          <cell r="D15">
            <v>7792</v>
          </cell>
          <cell r="E15" t="str">
            <v>Ohizumi (2000)</v>
          </cell>
          <cell r="F15" t="str">
            <v>NRCT</v>
          </cell>
          <cell r="G15"/>
          <cell r="H15"/>
          <cell r="I15"/>
          <cell r="J15" t="str">
            <v>두경부 및 뇌종양</v>
          </cell>
          <cell r="K15" t="str">
            <v>두경부암</v>
          </cell>
          <cell r="L15" t="str">
            <v>두경부암</v>
          </cell>
          <cell r="M15"/>
          <cell r="N15"/>
          <cell r="O15"/>
          <cell r="P15">
            <v>24</v>
          </cell>
          <cell r="Q15"/>
          <cell r="R15">
            <v>12</v>
          </cell>
          <cell r="S15">
            <v>23</v>
          </cell>
          <cell r="T15" t="str">
            <v>24 (12+12)</v>
          </cell>
          <cell r="U15"/>
          <cell r="V15"/>
          <cell r="W15"/>
          <cell r="X15"/>
          <cell r="Y15"/>
          <cell r="Z15"/>
          <cell r="AA15"/>
          <cell r="AB15"/>
          <cell r="AC15"/>
          <cell r="AD15"/>
          <cell r="AE15"/>
          <cell r="AF15"/>
          <cell r="AG15"/>
          <cell r="AH15" t="str">
            <v>RT+HT</v>
          </cell>
          <cell r="AI15"/>
          <cell r="AJ15"/>
          <cell r="AK15"/>
          <cell r="AL15"/>
          <cell r="AM15"/>
          <cell r="AN15" t="str">
            <v>NR</v>
          </cell>
          <cell r="AO15"/>
          <cell r="AP15"/>
          <cell r="AQ15">
            <v>42.5</v>
          </cell>
          <cell r="AR15" t="str">
            <v>30-50 min</v>
          </cell>
          <cell r="AS15" t="str">
            <v>주1회, 평균4회(2-7)</v>
          </cell>
          <cell r="AT15"/>
          <cell r="AU15" t="str">
            <v>MW/RF</v>
          </cell>
          <cell r="AV15" t="str">
            <v>2450MHz/13MHz</v>
          </cell>
          <cell r="AW15"/>
          <cell r="AX15"/>
          <cell r="AY15"/>
          <cell r="AZ15"/>
          <cell r="BA15"/>
          <cell r="BB15" t="str">
            <v>RT</v>
          </cell>
          <cell r="BC15"/>
          <cell r="BD15"/>
          <cell r="BE15"/>
          <cell r="BF15"/>
        </row>
        <row r="16">
          <cell r="D16">
            <v>717</v>
          </cell>
          <cell r="E16" t="str">
            <v>Minnaar (2020)</v>
          </cell>
          <cell r="F16" t="str">
            <v>RCT</v>
          </cell>
          <cell r="G16"/>
          <cell r="H16"/>
          <cell r="I16"/>
          <cell r="J16" t="str">
            <v>부인종양</v>
          </cell>
          <cell r="K16" t="str">
            <v>자궁경부암</v>
          </cell>
          <cell r="L16" t="str">
            <v>자궁경부암</v>
          </cell>
          <cell r="M16"/>
          <cell r="N16"/>
          <cell r="O16"/>
          <cell r="P16">
            <v>108</v>
          </cell>
          <cell r="Q16"/>
          <cell r="R16">
            <v>54</v>
          </cell>
          <cell r="S16">
            <v>54</v>
          </cell>
          <cell r="T16" t="str">
            <v>108 (54+54)</v>
          </cell>
          <cell r="U16"/>
          <cell r="V16"/>
          <cell r="W16"/>
          <cell r="X16"/>
          <cell r="Y16"/>
          <cell r="Z16"/>
          <cell r="AA16"/>
          <cell r="AB16"/>
          <cell r="AC16"/>
          <cell r="AD16"/>
          <cell r="AE16"/>
          <cell r="AF16"/>
          <cell r="AG16"/>
          <cell r="AH16" t="str">
            <v>CT+HT</v>
          </cell>
          <cell r="AI16"/>
          <cell r="AJ16"/>
          <cell r="AK16"/>
          <cell r="AL16"/>
          <cell r="AM16"/>
          <cell r="AN16" t="str">
            <v>-</v>
          </cell>
          <cell r="AO16" t="str">
            <v>EHY2000+</v>
          </cell>
          <cell r="AP16" t="str">
            <v>Oncotherm GmbH, Troisdorf, Germany</v>
          </cell>
          <cell r="AQ16" t="str">
            <v>-</v>
          </cell>
          <cell r="AR16" t="str">
            <v>max 30min</v>
          </cell>
          <cell r="AS16" t="str">
            <v>주2회, 총 10회</v>
          </cell>
          <cell r="AT16"/>
          <cell r="AU16" t="str">
            <v>-</v>
          </cell>
          <cell r="AV16" t="str">
            <v>-</v>
          </cell>
          <cell r="AW16"/>
          <cell r="AX16"/>
          <cell r="AY16"/>
          <cell r="AZ16"/>
          <cell r="BA16"/>
          <cell r="BB16" t="str">
            <v>CT</v>
          </cell>
          <cell r="BC16"/>
          <cell r="BD16"/>
          <cell r="BE16"/>
          <cell r="BF16"/>
        </row>
        <row r="17">
          <cell r="D17">
            <v>1157</v>
          </cell>
          <cell r="E17" t="str">
            <v>Wang (2020)</v>
          </cell>
          <cell r="F17" t="str">
            <v>RCT</v>
          </cell>
          <cell r="G17"/>
          <cell r="H17"/>
          <cell r="I17"/>
          <cell r="J17" t="str">
            <v>부인종양</v>
          </cell>
          <cell r="K17" t="str">
            <v>자궁경부암</v>
          </cell>
          <cell r="L17" t="str">
            <v>자궁경부암</v>
          </cell>
          <cell r="M17"/>
          <cell r="N17"/>
          <cell r="O17"/>
          <cell r="P17">
            <v>101</v>
          </cell>
          <cell r="Q17"/>
          <cell r="R17">
            <v>51</v>
          </cell>
          <cell r="S17">
            <v>50</v>
          </cell>
          <cell r="T17" t="str">
            <v>101 (51+50)</v>
          </cell>
          <cell r="U17"/>
          <cell r="V17"/>
          <cell r="W17"/>
          <cell r="X17"/>
          <cell r="Y17"/>
          <cell r="Z17"/>
          <cell r="AA17"/>
          <cell r="AB17"/>
          <cell r="AC17"/>
          <cell r="AD17"/>
          <cell r="AE17"/>
          <cell r="AF17"/>
          <cell r="AG17"/>
          <cell r="AH17" t="str">
            <v>CT+RT+HT</v>
          </cell>
          <cell r="AI17"/>
          <cell r="AJ17"/>
          <cell r="AK17"/>
          <cell r="AL17"/>
          <cell r="AM17"/>
          <cell r="AN17" t="str">
            <v>-</v>
          </cell>
          <cell r="AO17" t="str">
            <v>NRL-004 radiofrequency HT machine</v>
          </cell>
          <cell r="AP17" t="str">
            <v>Jilin, China</v>
          </cell>
          <cell r="AQ17" t="str">
            <v>평균 40.5 (range, 39.5-
41.5)</v>
          </cell>
          <cell r="AR17" t="str">
            <v>60 min</v>
          </cell>
          <cell r="AS17" t="str">
            <v>주2회, 총 6회</v>
          </cell>
          <cell r="AT17"/>
          <cell r="AU17" t="str">
            <v>RF</v>
          </cell>
          <cell r="AV17" t="str">
            <v>30.32 MHz and 40.68 MHz</v>
          </cell>
          <cell r="AW17"/>
          <cell r="AX17"/>
          <cell r="AY17"/>
          <cell r="AZ17"/>
          <cell r="BA17"/>
          <cell r="BB17" t="str">
            <v>CT+RT</v>
          </cell>
          <cell r="BC17"/>
          <cell r="BD17"/>
          <cell r="BE17"/>
          <cell r="BF17"/>
        </row>
        <row r="18">
          <cell r="D18">
            <v>1729</v>
          </cell>
          <cell r="E18" t="str">
            <v>Minnaar (2019)</v>
          </cell>
          <cell r="F18" t="str">
            <v>RCT</v>
          </cell>
          <cell r="G18"/>
          <cell r="H18"/>
          <cell r="I18"/>
          <cell r="J18" t="str">
            <v>부인종양</v>
          </cell>
          <cell r="K18" t="str">
            <v>자궁경부암</v>
          </cell>
          <cell r="L18" t="str">
            <v>자궁경부암</v>
          </cell>
          <cell r="M18"/>
          <cell r="N18"/>
          <cell r="O18"/>
          <cell r="P18">
            <v>206</v>
          </cell>
          <cell r="Q18"/>
          <cell r="R18">
            <v>104</v>
          </cell>
          <cell r="S18">
            <v>102</v>
          </cell>
          <cell r="T18" t="str">
            <v>206 (104+102)</v>
          </cell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 t="str">
            <v>CT+RT+HT</v>
          </cell>
          <cell r="AI18"/>
          <cell r="AJ18"/>
          <cell r="AK18"/>
          <cell r="AL18"/>
          <cell r="AM18"/>
          <cell r="AN18" t="str">
            <v>-</v>
          </cell>
          <cell r="AO18" t="str">
            <v>EHY2000+</v>
          </cell>
          <cell r="AP18" t="str">
            <v>Oncotherm GmbH, Troisdorf, Germany</v>
          </cell>
          <cell r="AQ18" t="str">
            <v>42.5</v>
          </cell>
          <cell r="AR18" t="str">
            <v>min 55 min</v>
          </cell>
          <cell r="AS18" t="str">
            <v>주1회</v>
          </cell>
          <cell r="AT18"/>
          <cell r="AU18" t="str">
            <v>RF</v>
          </cell>
          <cell r="AV18" t="str">
            <v>13.56MHz</v>
          </cell>
          <cell r="AW18"/>
          <cell r="AX18"/>
          <cell r="AY18"/>
          <cell r="AZ18"/>
          <cell r="BA18"/>
          <cell r="BB18" t="str">
            <v>CT+RT</v>
          </cell>
          <cell r="BC18"/>
          <cell r="BD18"/>
          <cell r="BE18"/>
          <cell r="BF18"/>
        </row>
        <row r="19">
          <cell r="D19">
            <v>2528</v>
          </cell>
          <cell r="E19" t="str">
            <v>Ohguri (2018)</v>
          </cell>
          <cell r="F19" t="str">
            <v>RCT</v>
          </cell>
          <cell r="G19"/>
          <cell r="H19"/>
          <cell r="I19"/>
          <cell r="J19" t="str">
            <v>부인종양</v>
          </cell>
          <cell r="K19" t="str">
            <v>자궁경부암</v>
          </cell>
          <cell r="L19" t="str">
            <v>자궁경부암</v>
          </cell>
          <cell r="M19"/>
          <cell r="N19"/>
          <cell r="O19"/>
          <cell r="P19">
            <v>101</v>
          </cell>
          <cell r="Q19"/>
          <cell r="R19">
            <v>51</v>
          </cell>
          <cell r="S19">
            <v>50</v>
          </cell>
          <cell r="T19" t="str">
            <v>101 (51+50)</v>
          </cell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H19" t="str">
            <v>CRT+HT</v>
          </cell>
          <cell r="AI19"/>
          <cell r="AJ19"/>
          <cell r="AK19"/>
          <cell r="AL19"/>
          <cell r="AM19"/>
          <cell r="AN19" t="str">
            <v>regional</v>
          </cell>
          <cell r="AO19" t="str">
            <v>Thermotron RF-8</v>
          </cell>
          <cell r="AP19"/>
          <cell r="AQ19">
            <v>43</v>
          </cell>
          <cell r="AR19" t="str">
            <v>50 min</v>
          </cell>
          <cell r="AS19" t="str">
            <v>NR</v>
          </cell>
          <cell r="AT19"/>
          <cell r="AU19" t="str">
            <v>RF</v>
          </cell>
          <cell r="AV19" t="str">
            <v>8MHz</v>
          </cell>
          <cell r="AW19"/>
          <cell r="AX19"/>
          <cell r="AY19"/>
          <cell r="AZ19"/>
          <cell r="BA19"/>
          <cell r="BB19" t="str">
            <v>CRT</v>
          </cell>
          <cell r="BC19"/>
          <cell r="BD19"/>
          <cell r="BE19"/>
          <cell r="BF19"/>
        </row>
        <row r="20">
          <cell r="D20">
            <v>3115</v>
          </cell>
          <cell r="E20" t="str">
            <v>Li (2018)</v>
          </cell>
          <cell r="F20" t="str">
            <v>NRCT</v>
          </cell>
          <cell r="G20"/>
          <cell r="H20"/>
          <cell r="I20"/>
          <cell r="J20" t="str">
            <v>부인종양</v>
          </cell>
          <cell r="K20" t="str">
            <v>난소암</v>
          </cell>
          <cell r="L20" t="str">
            <v>난소암</v>
          </cell>
          <cell r="M20"/>
          <cell r="N20"/>
          <cell r="O20"/>
          <cell r="P20">
            <v>73</v>
          </cell>
          <cell r="Q20"/>
          <cell r="R20">
            <v>36</v>
          </cell>
          <cell r="S20">
            <v>37</v>
          </cell>
          <cell r="T20" t="str">
            <v>73 (36+37)</v>
          </cell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 t="str">
            <v>CT+RT+HT</v>
          </cell>
          <cell r="AI20"/>
          <cell r="AJ20"/>
          <cell r="AK20"/>
          <cell r="AL20"/>
          <cell r="AM20"/>
          <cell r="AN20" t="str">
            <v>-</v>
          </cell>
          <cell r="AO20" t="str">
            <v>SR1000 tumor radiofrequency hyperthermia apparatus</v>
          </cell>
          <cell r="AP20" t="str">
            <v>Xianke, Shenzhen, China</v>
          </cell>
          <cell r="AQ20" t="str">
            <v>42.5-43.5</v>
          </cell>
          <cell r="AR20" t="str">
            <v>60-120 min</v>
          </cell>
          <cell r="AS20" t="str">
            <v>주2-3회, 8 cycles</v>
          </cell>
          <cell r="AT20"/>
          <cell r="AU20" t="str">
            <v>RF</v>
          </cell>
          <cell r="AV20" t="str">
            <v>-</v>
          </cell>
          <cell r="AW20"/>
          <cell r="AX20"/>
          <cell r="AY20"/>
          <cell r="AZ20"/>
          <cell r="BA20"/>
          <cell r="BB20" t="str">
            <v>CT</v>
          </cell>
          <cell r="BC20"/>
          <cell r="BD20"/>
          <cell r="BE20"/>
          <cell r="BF20"/>
        </row>
        <row r="21">
          <cell r="D21">
            <v>3189</v>
          </cell>
          <cell r="E21" t="str">
            <v>Lee (2017)</v>
          </cell>
          <cell r="F21" t="str">
            <v>NRCT</v>
          </cell>
          <cell r="G21"/>
          <cell r="H21"/>
          <cell r="I21"/>
          <cell r="J21" t="str">
            <v>부인종양</v>
          </cell>
          <cell r="K21" t="str">
            <v>자궁경부암</v>
          </cell>
          <cell r="L21" t="str">
            <v>재발성 자궁경부암</v>
          </cell>
          <cell r="M21"/>
          <cell r="N21"/>
          <cell r="O21"/>
          <cell r="P21">
            <v>38</v>
          </cell>
          <cell r="Q21"/>
          <cell r="R21">
            <v>18</v>
          </cell>
          <cell r="S21">
            <v>20</v>
          </cell>
          <cell r="T21" t="str">
            <v>38 (18+20)</v>
          </cell>
          <cell r="U21"/>
          <cell r="V21"/>
          <cell r="W21"/>
          <cell r="X21"/>
          <cell r="Y21"/>
          <cell r="Z21"/>
          <cell r="AA21"/>
          <cell r="AB21"/>
          <cell r="AC21"/>
          <cell r="AD21"/>
          <cell r="AE21"/>
          <cell r="AF21"/>
          <cell r="AG21"/>
          <cell r="AH21" t="str">
            <v>CT+HT</v>
          </cell>
          <cell r="AI21"/>
          <cell r="AJ21"/>
          <cell r="AK21"/>
          <cell r="AL21"/>
          <cell r="AM21"/>
          <cell r="AN21" t="str">
            <v>-</v>
          </cell>
          <cell r="AO21" t="str">
            <v>EHY2000 clinical heating device</v>
          </cell>
          <cell r="AP21" t="str">
            <v>Oncotherm GmbH, Troisdorf, Germany</v>
          </cell>
          <cell r="AQ21" t="str">
            <v>-</v>
          </cell>
          <cell r="AR21" t="str">
            <v>60 min</v>
          </cell>
          <cell r="AS21" t="str">
            <v>주3회, 총36회</v>
          </cell>
          <cell r="AT21"/>
          <cell r="AU21"/>
          <cell r="AV21" t="str">
            <v>13.56 MHz</v>
          </cell>
          <cell r="AW21"/>
          <cell r="AX21"/>
          <cell r="AY21"/>
          <cell r="AZ21"/>
          <cell r="BA21"/>
          <cell r="BB21" t="str">
            <v>CT</v>
          </cell>
          <cell r="BC21"/>
          <cell r="BD21"/>
          <cell r="BE21"/>
          <cell r="BF21"/>
        </row>
        <row r="22">
          <cell r="D22">
            <v>3400</v>
          </cell>
          <cell r="E22" t="str">
            <v>Harima (2016)</v>
          </cell>
          <cell r="F22" t="str">
            <v>RCT</v>
          </cell>
          <cell r="G22"/>
          <cell r="H22"/>
          <cell r="I22"/>
          <cell r="J22" t="str">
            <v>부인종양</v>
          </cell>
          <cell r="K22" t="str">
            <v>자궁경부암</v>
          </cell>
          <cell r="L22" t="str">
            <v>자궁경부암</v>
          </cell>
          <cell r="M22"/>
          <cell r="N22"/>
          <cell r="O22"/>
          <cell r="P22">
            <v>101</v>
          </cell>
          <cell r="Q22"/>
          <cell r="R22">
            <v>51</v>
          </cell>
          <cell r="S22">
            <v>50</v>
          </cell>
          <cell r="T22" t="str">
            <v>101 (51+50)</v>
          </cell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 t="str">
            <v>CT+RT+HT</v>
          </cell>
          <cell r="AI22"/>
          <cell r="AJ22"/>
          <cell r="AK22"/>
          <cell r="AL22"/>
          <cell r="AM22"/>
          <cell r="AN22" t="str">
            <v>regional</v>
          </cell>
          <cell r="AO22" t="str">
            <v>Thermotron RF-8</v>
          </cell>
          <cell r="AP22" t="str">
            <v>Yamamoto Vinita Com, Osaka, Japan</v>
          </cell>
          <cell r="AQ22" t="str">
            <v>43</v>
          </cell>
          <cell r="AR22" t="str">
            <v>60 min</v>
          </cell>
          <cell r="AS22" t="str">
            <v>주1회</v>
          </cell>
          <cell r="AT22"/>
          <cell r="AU22" t="str">
            <v>RF</v>
          </cell>
          <cell r="AV22" t="str">
            <v>8 MHz</v>
          </cell>
          <cell r="AW22"/>
          <cell r="AX22"/>
          <cell r="AY22"/>
          <cell r="AZ22"/>
          <cell r="BA22"/>
          <cell r="BB22" t="str">
            <v>CT+RT</v>
          </cell>
          <cell r="BC22"/>
          <cell r="BD22"/>
          <cell r="BE22"/>
          <cell r="BF22"/>
        </row>
        <row r="23">
          <cell r="D23">
            <v>6003</v>
          </cell>
          <cell r="E23" t="str">
            <v>Harima (2009)</v>
          </cell>
          <cell r="F23" t="str">
            <v>RCT</v>
          </cell>
          <cell r="G23"/>
          <cell r="H23"/>
          <cell r="I23"/>
          <cell r="J23" t="str">
            <v>부인종양</v>
          </cell>
          <cell r="K23" t="str">
            <v>자궁경부암</v>
          </cell>
          <cell r="L23" t="str">
            <v>자궁경부암</v>
          </cell>
          <cell r="M23"/>
          <cell r="N23"/>
          <cell r="O23"/>
          <cell r="P23">
            <v>40</v>
          </cell>
          <cell r="Q23"/>
          <cell r="R23">
            <v>20</v>
          </cell>
          <cell r="S23">
            <v>20</v>
          </cell>
          <cell r="T23" t="str">
            <v>40 (20+20)</v>
          </cell>
          <cell r="U23"/>
          <cell r="V23"/>
          <cell r="W23"/>
          <cell r="X23"/>
          <cell r="Y23"/>
          <cell r="Z23"/>
          <cell r="AA23"/>
          <cell r="AB23"/>
          <cell r="AC23"/>
          <cell r="AD23"/>
          <cell r="AE23"/>
          <cell r="AF23"/>
          <cell r="AG23"/>
          <cell r="AH23" t="str">
            <v>RT+HT</v>
          </cell>
          <cell r="AI23"/>
          <cell r="AJ23"/>
          <cell r="AK23"/>
          <cell r="AL23"/>
          <cell r="AM23"/>
          <cell r="AN23" t="str">
            <v>region</v>
          </cell>
          <cell r="AO23" t="str">
            <v>Thermotron RF-8</v>
          </cell>
          <cell r="AP23" t="str">
            <v>Yamamoto Vinita Co., Osaka, Japan</v>
          </cell>
          <cell r="AQ23" t="str">
            <v>max 41.8±1.1, 평균 40.6 ± 1, min 39.6 ± 0. 9</v>
          </cell>
          <cell r="AR23" t="str">
            <v>60 min</v>
          </cell>
          <cell r="AS23" t="str">
            <v>주1회, 3회</v>
          </cell>
          <cell r="AT23"/>
          <cell r="AU23" t="str">
            <v>RF</v>
          </cell>
          <cell r="AV23" t="str">
            <v>8MHz</v>
          </cell>
          <cell r="AW23"/>
          <cell r="AX23"/>
          <cell r="AY23"/>
          <cell r="AZ23"/>
          <cell r="BA23"/>
          <cell r="BB23" t="str">
            <v>RT</v>
          </cell>
          <cell r="BC23"/>
          <cell r="BD23"/>
          <cell r="BE23"/>
          <cell r="BF23"/>
        </row>
        <row r="24">
          <cell r="D24">
            <v>6337</v>
          </cell>
          <cell r="E24" t="str">
            <v>Westerterp (2008)</v>
          </cell>
          <cell r="F24" t="str">
            <v>RCT</v>
          </cell>
          <cell r="G24"/>
          <cell r="H24"/>
          <cell r="I24"/>
          <cell r="J24" t="str">
            <v>부인종양</v>
          </cell>
          <cell r="K24" t="str">
            <v>자궁경부암</v>
          </cell>
          <cell r="L24" t="str">
            <v>진행성 자궁경부암</v>
          </cell>
          <cell r="M24"/>
          <cell r="N24"/>
          <cell r="O24"/>
          <cell r="P24">
            <v>114</v>
          </cell>
          <cell r="Q24"/>
          <cell r="R24">
            <v>58</v>
          </cell>
          <cell r="S24">
            <v>45</v>
          </cell>
          <cell r="T24" t="str">
            <v>114 (58+56)</v>
          </cell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 t="str">
            <v>RT+HT</v>
          </cell>
          <cell r="AI24"/>
          <cell r="AJ24"/>
          <cell r="AK24"/>
          <cell r="AL24"/>
          <cell r="AM24"/>
          <cell r="AN24" t="str">
            <v>deep locoregional</v>
          </cell>
          <cell r="AO24" t="str">
            <v>BSD-2000</v>
          </cell>
          <cell r="AP24"/>
          <cell r="AQ24" t="str">
            <v>42˚C</v>
          </cell>
          <cell r="AR24" t="str">
            <v>60 min</v>
          </cell>
          <cell r="AS24" t="str">
            <v>주 1회, 5주</v>
          </cell>
          <cell r="AT24"/>
          <cell r="AU24" t="str">
            <v>MW</v>
          </cell>
          <cell r="AV24" t="str">
            <v>NR</v>
          </cell>
          <cell r="AW24"/>
          <cell r="AX24"/>
          <cell r="AY24"/>
          <cell r="AZ24"/>
          <cell r="BA24"/>
          <cell r="BB24" t="str">
            <v>RT</v>
          </cell>
          <cell r="BC24"/>
          <cell r="BD24"/>
          <cell r="BE24"/>
          <cell r="BF24"/>
        </row>
        <row r="25">
          <cell r="D25">
            <v>7019</v>
          </cell>
          <cell r="E25" t="str">
            <v>Vasanthan (2005)</v>
          </cell>
          <cell r="F25" t="str">
            <v>RCT</v>
          </cell>
          <cell r="G25"/>
          <cell r="H25"/>
          <cell r="I25"/>
          <cell r="J25" t="str">
            <v>부인종양</v>
          </cell>
          <cell r="K25" t="str">
            <v>자궁경부암</v>
          </cell>
          <cell r="L25" t="str">
            <v>자궁경부암</v>
          </cell>
          <cell r="M25"/>
          <cell r="N25"/>
          <cell r="O25"/>
          <cell r="P25">
            <v>110</v>
          </cell>
          <cell r="Q25"/>
          <cell r="R25">
            <v>55</v>
          </cell>
          <cell r="S25">
            <v>55</v>
          </cell>
          <cell r="T25" t="str">
            <v>110 (55+55)</v>
          </cell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  <cell r="AG25"/>
          <cell r="AH25" t="str">
            <v>RT+HT</v>
          </cell>
          <cell r="AI25"/>
          <cell r="AJ25"/>
          <cell r="AK25"/>
          <cell r="AL25"/>
          <cell r="AM25"/>
          <cell r="AN25" t="str">
            <v>regional</v>
          </cell>
          <cell r="AO25"/>
          <cell r="AP25"/>
          <cell r="AQ25" t="str">
            <v>평균 41.6</v>
          </cell>
          <cell r="AR25" t="str">
            <v>약 60min(온도,시간 등 기관별로 모두 상이함)</v>
          </cell>
          <cell r="AS25" t="str">
            <v>중앙값 5회</v>
          </cell>
          <cell r="AT25"/>
          <cell r="AU25" t="str">
            <v>NR</v>
          </cell>
          <cell r="AV25" t="str">
            <v>NR</v>
          </cell>
          <cell r="AW25"/>
          <cell r="AX25"/>
          <cell r="AY25"/>
          <cell r="AZ25"/>
          <cell r="BA25"/>
          <cell r="BB25" t="str">
            <v>RT</v>
          </cell>
          <cell r="BC25"/>
          <cell r="BD25"/>
          <cell r="BE25"/>
          <cell r="BF25"/>
        </row>
        <row r="26">
          <cell r="D26">
            <v>7587</v>
          </cell>
          <cell r="E26" t="str">
            <v>van der Zee (2002)</v>
          </cell>
          <cell r="F26" t="str">
            <v>RCT</v>
          </cell>
          <cell r="G26"/>
          <cell r="H26"/>
          <cell r="I26"/>
          <cell r="J26" t="str">
            <v>부인종양</v>
          </cell>
          <cell r="K26" t="str">
            <v>자궁경부암</v>
          </cell>
          <cell r="L26" t="str">
            <v>자궁경부암</v>
          </cell>
          <cell r="M26"/>
          <cell r="N26"/>
          <cell r="O26"/>
          <cell r="P26">
            <v>114</v>
          </cell>
          <cell r="Q26"/>
          <cell r="R26">
            <v>58</v>
          </cell>
          <cell r="S26">
            <v>56</v>
          </cell>
          <cell r="T26" t="str">
            <v>114 (58+56)</v>
          </cell>
          <cell r="U26"/>
          <cell r="V26"/>
          <cell r="W26"/>
          <cell r="X26"/>
          <cell r="Y26"/>
          <cell r="Z26"/>
          <cell r="AA26"/>
          <cell r="AB26"/>
          <cell r="AC26"/>
          <cell r="AD26"/>
          <cell r="AE26"/>
          <cell r="AF26"/>
          <cell r="AG26"/>
          <cell r="AH26" t="str">
            <v>RT+HT</v>
          </cell>
          <cell r="AI26"/>
          <cell r="AJ26"/>
          <cell r="AK26"/>
          <cell r="AL26"/>
          <cell r="AM26"/>
          <cell r="AN26" t="str">
            <v>deep locoregional</v>
          </cell>
          <cell r="AO26" t="str">
            <v>1)BSD-2000
2)a four-waveguide applicator system
3)Coaxial TEM applicator</v>
          </cell>
          <cell r="AP26"/>
          <cell r="AQ26">
            <v>42</v>
          </cell>
          <cell r="AR26" t="str">
            <v>60 min</v>
          </cell>
          <cell r="AS26" t="str">
            <v>주1회(총5회)</v>
          </cell>
          <cell r="AT26"/>
          <cell r="AU26" t="str">
            <v>MW</v>
          </cell>
          <cell r="AV26" t="str">
            <v>NR</v>
          </cell>
          <cell r="AW26"/>
          <cell r="AX26"/>
          <cell r="AY26"/>
          <cell r="AZ26"/>
          <cell r="BA26"/>
          <cell r="BB26" t="str">
            <v>RT</v>
          </cell>
          <cell r="BC26"/>
          <cell r="BD26"/>
          <cell r="BE26"/>
          <cell r="BF26"/>
        </row>
        <row r="27">
          <cell r="D27" t="str">
            <v>7859_2</v>
          </cell>
          <cell r="E27" t="str">
            <v>van der Zee (2000)</v>
          </cell>
          <cell r="F27" t="str">
            <v>RCT</v>
          </cell>
          <cell r="G27"/>
          <cell r="H27"/>
          <cell r="I27"/>
          <cell r="J27" t="str">
            <v>부인종양</v>
          </cell>
          <cell r="K27" t="str">
            <v>자궁경부암</v>
          </cell>
          <cell r="L27" t="str">
            <v>자궁경부암</v>
          </cell>
          <cell r="M27"/>
          <cell r="N27"/>
          <cell r="O27"/>
          <cell r="P27">
            <v>114</v>
          </cell>
          <cell r="Q27"/>
          <cell r="R27">
            <v>58</v>
          </cell>
          <cell r="S27">
            <v>56</v>
          </cell>
          <cell r="T27" t="str">
            <v>114(58+56)</v>
          </cell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F27"/>
          <cell r="AG27"/>
          <cell r="AH27" t="str">
            <v>RT+HT</v>
          </cell>
          <cell r="AI27"/>
          <cell r="AJ27"/>
          <cell r="AK27"/>
          <cell r="AL27"/>
          <cell r="AM27"/>
          <cell r="AN27" t="str">
            <v>local</v>
          </cell>
          <cell r="AO27" t="str">
            <v>1)BSD-2000
2)a four-waveguide applicator system
3)Coaxial TEM applicator</v>
          </cell>
          <cell r="AP27"/>
          <cell r="AQ27">
            <v>42</v>
          </cell>
          <cell r="AR27" t="str">
            <v>60 min</v>
          </cell>
          <cell r="AS27" t="str">
            <v>주1회</v>
          </cell>
          <cell r="AT27"/>
          <cell r="AU27" t="str">
            <v>NR</v>
          </cell>
          <cell r="AV27" t="str">
            <v>NR</v>
          </cell>
          <cell r="AW27"/>
          <cell r="AX27"/>
          <cell r="AY27"/>
          <cell r="AZ27"/>
          <cell r="BA27"/>
          <cell r="BB27" t="str">
            <v>RT</v>
          </cell>
          <cell r="BC27"/>
          <cell r="BD27"/>
          <cell r="BE27"/>
          <cell r="BF27"/>
        </row>
        <row r="28">
          <cell r="D28">
            <v>13096</v>
          </cell>
          <cell r="E28" t="str">
            <v>Minnaar (2020)</v>
          </cell>
          <cell r="F28" t="str">
            <v>RCT</v>
          </cell>
          <cell r="G28"/>
          <cell r="H28"/>
          <cell r="I28"/>
          <cell r="J28" t="str">
            <v>부인종양</v>
          </cell>
          <cell r="K28" t="str">
            <v>자궁경부암</v>
          </cell>
          <cell r="L28" t="str">
            <v>자궁경부암</v>
          </cell>
          <cell r="M28"/>
          <cell r="N28"/>
          <cell r="O28"/>
          <cell r="P28">
            <v>206</v>
          </cell>
          <cell r="Q28"/>
          <cell r="R28">
            <v>105</v>
          </cell>
          <cell r="S28">
            <v>101</v>
          </cell>
          <cell r="T28" t="str">
            <v>206 (105+101)</v>
          </cell>
          <cell r="U28"/>
          <cell r="V28"/>
          <cell r="W28"/>
          <cell r="X28"/>
          <cell r="Y28"/>
          <cell r="Z28"/>
          <cell r="AA28"/>
          <cell r="AB28"/>
          <cell r="AC28"/>
          <cell r="AD28"/>
          <cell r="AE28"/>
          <cell r="AF28"/>
          <cell r="AG28"/>
          <cell r="AH28" t="str">
            <v>RT+HT</v>
          </cell>
          <cell r="AI28"/>
          <cell r="AJ28"/>
          <cell r="AK28"/>
          <cell r="AL28"/>
          <cell r="AM28"/>
          <cell r="AN28" t="str">
            <v>NR</v>
          </cell>
          <cell r="AO28" t="str">
            <v>EHY2000+</v>
          </cell>
          <cell r="AP28"/>
          <cell r="AQ28">
            <v>42</v>
          </cell>
          <cell r="AR28" t="str">
            <v>55 min</v>
          </cell>
          <cell r="AS28" t="str">
            <v>주 2회(최대 총 10회)</v>
          </cell>
          <cell r="AT28"/>
          <cell r="AU28" t="str">
            <v>RF</v>
          </cell>
          <cell r="AV28" t="str">
            <v>13.56 MHz(서론부분)</v>
          </cell>
          <cell r="AW28"/>
          <cell r="AX28"/>
          <cell r="AY28"/>
          <cell r="AZ28"/>
          <cell r="BA28"/>
          <cell r="BB28" t="str">
            <v>RT+CT</v>
          </cell>
          <cell r="BC28"/>
          <cell r="BD28"/>
          <cell r="BE28"/>
          <cell r="BF28"/>
        </row>
        <row r="29">
          <cell r="D29">
            <v>16480</v>
          </cell>
          <cell r="E29" t="str">
            <v>He (2017)</v>
          </cell>
          <cell r="F29" t="str">
            <v>RCT</v>
          </cell>
          <cell r="G29"/>
          <cell r="H29"/>
          <cell r="I29"/>
          <cell r="J29" t="str">
            <v>부인종양</v>
          </cell>
          <cell r="K29" t="str">
            <v>난소암</v>
          </cell>
          <cell r="L29" t="str">
            <v>난소암</v>
          </cell>
          <cell r="M29"/>
          <cell r="N29"/>
          <cell r="O29"/>
          <cell r="P29">
            <v>48</v>
          </cell>
          <cell r="Q29"/>
          <cell r="R29">
            <v>24</v>
          </cell>
          <cell r="S29">
            <v>24</v>
          </cell>
          <cell r="T29" t="str">
            <v>48 (24+24)</v>
          </cell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  <cell r="AG29"/>
          <cell r="AH29" t="str">
            <v>CT+HT</v>
          </cell>
          <cell r="AI29"/>
          <cell r="AJ29"/>
          <cell r="AK29"/>
          <cell r="AL29"/>
          <cell r="AM29"/>
          <cell r="AN29" t="str">
            <v>NR</v>
          </cell>
          <cell r="AO29" t="str">
            <v>BSD-2000 Hyperthermia System</v>
          </cell>
          <cell r="AP29"/>
          <cell r="AQ29" t="str">
            <v>42.5-43</v>
          </cell>
          <cell r="AR29" t="str">
            <v>30 min</v>
          </cell>
          <cell r="AS29" t="str">
            <v>주 1회, 총 8회</v>
          </cell>
          <cell r="AT29"/>
          <cell r="AU29" t="str">
            <v>NR</v>
          </cell>
          <cell r="AV29" t="str">
            <v>75-120 MHz</v>
          </cell>
          <cell r="AW29"/>
          <cell r="AX29"/>
          <cell r="AY29"/>
          <cell r="AZ29"/>
          <cell r="BA29"/>
          <cell r="BB29" t="str">
            <v>CT</v>
          </cell>
          <cell r="BC29"/>
          <cell r="BD29"/>
          <cell r="BE29"/>
          <cell r="BF29"/>
        </row>
        <row r="30">
          <cell r="D30">
            <v>21678</v>
          </cell>
          <cell r="E30" t="str">
            <v>Harima (2009)</v>
          </cell>
          <cell r="F30" t="str">
            <v>RCT</v>
          </cell>
          <cell r="G30"/>
          <cell r="H30"/>
          <cell r="I30"/>
          <cell r="J30" t="str">
            <v>부인종양</v>
          </cell>
          <cell r="K30" t="str">
            <v>자궁경부암</v>
          </cell>
          <cell r="L30" t="str">
            <v>자궁경부암</v>
          </cell>
          <cell r="M30"/>
          <cell r="N30"/>
          <cell r="O30"/>
          <cell r="P30">
            <v>40</v>
          </cell>
          <cell r="Q30"/>
          <cell r="R30">
            <v>20</v>
          </cell>
          <cell r="S30">
            <v>20</v>
          </cell>
          <cell r="T30" t="str">
            <v>40 (20+20)</v>
          </cell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 t="str">
            <v>RT+HT</v>
          </cell>
          <cell r="AI30"/>
          <cell r="AJ30"/>
          <cell r="AK30"/>
          <cell r="AL30"/>
          <cell r="AM30"/>
          <cell r="AN30" t="str">
            <v>regional</v>
          </cell>
          <cell r="AO30" t="str">
            <v>Thermotron RF-8</v>
          </cell>
          <cell r="AP30"/>
          <cell r="AQ30" t="str">
            <v>40.6 (39.6~41.8)</v>
          </cell>
          <cell r="AR30" t="str">
            <v>60 min</v>
          </cell>
          <cell r="AS30" t="str">
            <v>주 1회, 총 3회</v>
          </cell>
          <cell r="AT30"/>
          <cell r="AU30" t="str">
            <v>RF</v>
          </cell>
          <cell r="AV30" t="str">
            <v>8 MHz</v>
          </cell>
          <cell r="AW30"/>
          <cell r="AX30"/>
          <cell r="AY30"/>
          <cell r="AZ30"/>
          <cell r="BA30"/>
          <cell r="BB30" t="str">
            <v>RT</v>
          </cell>
          <cell r="BC30"/>
          <cell r="BD30"/>
          <cell r="BE30"/>
          <cell r="BF30"/>
        </row>
        <row r="31">
          <cell r="D31">
            <v>396</v>
          </cell>
          <cell r="E31" t="str">
            <v>Yahara (2015)</v>
          </cell>
          <cell r="F31" t="str">
            <v>NRCT</v>
          </cell>
          <cell r="G31"/>
          <cell r="H31"/>
          <cell r="I31"/>
          <cell r="J31" t="str">
            <v>비뇨기종양</v>
          </cell>
          <cell r="K31" t="str">
            <v>전립선암</v>
          </cell>
          <cell r="L31" t="str">
            <v>고위험 및 초고위험 전립선암</v>
          </cell>
          <cell r="M31"/>
          <cell r="N31"/>
          <cell r="O31"/>
          <cell r="P31">
            <v>146</v>
          </cell>
          <cell r="Q31"/>
          <cell r="R31">
            <v>82</v>
          </cell>
          <cell r="S31">
            <v>64</v>
          </cell>
          <cell r="T31" t="str">
            <v>146 (82+64)</v>
          </cell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  <cell r="AG31"/>
          <cell r="AH31" t="str">
            <v>RT+HT</v>
          </cell>
          <cell r="AI31"/>
          <cell r="AJ31"/>
          <cell r="AK31"/>
          <cell r="AL31"/>
          <cell r="AM31"/>
          <cell r="AN31" t="str">
            <v xml:space="preserve">regional </v>
          </cell>
          <cell r="AO31" t="str">
            <v>Thermotron RF-8</v>
          </cell>
          <cell r="AP31" t="str">
            <v>Yamamoto Vinita, Osaka, Japan</v>
          </cell>
          <cell r="AQ31" t="str">
            <v>43</v>
          </cell>
          <cell r="AR31" t="str">
            <v>Median 50 min (30–50)</v>
          </cell>
          <cell r="AS31" t="str">
            <v>주 1-2회, 총 5회(중앙값)</v>
          </cell>
          <cell r="AT31"/>
          <cell r="AU31"/>
          <cell r="AV31" t="str">
            <v>8MHz</v>
          </cell>
          <cell r="AW31"/>
          <cell r="AX31"/>
          <cell r="AY31"/>
          <cell r="AZ31"/>
          <cell r="BA31"/>
          <cell r="BB31" t="str">
            <v>RT</v>
          </cell>
          <cell r="BC31"/>
          <cell r="BD31"/>
          <cell r="BE31"/>
          <cell r="BF31"/>
        </row>
        <row r="32">
          <cell r="D32">
            <v>1496</v>
          </cell>
          <cell r="E32" t="str">
            <v>Merten (2019)</v>
          </cell>
          <cell r="F32" t="str">
            <v>NRCT</v>
          </cell>
          <cell r="G32"/>
          <cell r="H32"/>
          <cell r="I32"/>
          <cell r="J32" t="str">
            <v>비뇨기종양</v>
          </cell>
          <cell r="K32" t="str">
            <v>방광암</v>
          </cell>
          <cell r="L32" t="str">
            <v>고위험 방광암</v>
          </cell>
          <cell r="M32"/>
          <cell r="N32"/>
          <cell r="O32"/>
          <cell r="P32">
            <v>369</v>
          </cell>
          <cell r="Q32"/>
          <cell r="R32">
            <v>79</v>
          </cell>
          <cell r="S32">
            <v>215</v>
          </cell>
          <cell r="T32" t="str">
            <v>369 (79+215/75)</v>
          </cell>
          <cell r="U32" t="str">
            <v>대조군 RT 75</v>
          </cell>
          <cell r="V32"/>
          <cell r="W32"/>
          <cell r="X32"/>
          <cell r="Y32"/>
          <cell r="Z32"/>
          <cell r="AA32"/>
          <cell r="AB32"/>
          <cell r="AC32"/>
          <cell r="AD32"/>
          <cell r="AE32"/>
          <cell r="AF32"/>
          <cell r="AG32"/>
          <cell r="AH32" t="str">
            <v>CT+RT+HT</v>
          </cell>
          <cell r="AI32"/>
          <cell r="AJ32"/>
          <cell r="AK32"/>
          <cell r="AL32"/>
          <cell r="AM32"/>
          <cell r="AN32" t="str">
            <v xml:space="preserve">regional </v>
          </cell>
          <cell r="AO32" t="str">
            <v>BSD-2000 3D</v>
          </cell>
          <cell r="AP32" t="str">
            <v>BSD Medical
Corporation, Salt Lake City, UT</v>
          </cell>
          <cell r="AQ32" t="str">
            <v>41.5</v>
          </cell>
          <cell r="AR32" t="str">
            <v>90 min</v>
          </cell>
          <cell r="AS32" t="str">
            <v>주1회</v>
          </cell>
          <cell r="AT32"/>
          <cell r="AU32" t="str">
            <v>MW</v>
          </cell>
          <cell r="AV32" t="str">
            <v>90–100 MHz</v>
          </cell>
          <cell r="AW32"/>
          <cell r="AX32"/>
          <cell r="AY32"/>
          <cell r="AZ32"/>
          <cell r="BA32"/>
          <cell r="BB32" t="str">
            <v>CT+RT/RT</v>
          </cell>
          <cell r="BC32"/>
          <cell r="BD32"/>
          <cell r="BE32"/>
          <cell r="BF32"/>
        </row>
        <row r="33">
          <cell r="D33">
            <v>7282</v>
          </cell>
          <cell r="E33" t="str">
            <v>Colombo (2003)</v>
          </cell>
          <cell r="F33" t="str">
            <v>RCT</v>
          </cell>
          <cell r="G33"/>
          <cell r="H33"/>
          <cell r="I33"/>
          <cell r="J33" t="str">
            <v>비뇨기종양</v>
          </cell>
          <cell r="K33" t="str">
            <v>방광암</v>
          </cell>
          <cell r="L33" t="str">
            <v>방광이행상피세포암</v>
          </cell>
          <cell r="M33"/>
          <cell r="N33"/>
          <cell r="O33"/>
          <cell r="P33">
            <v>83</v>
          </cell>
          <cell r="Q33"/>
          <cell r="R33">
            <v>42</v>
          </cell>
          <cell r="S33">
            <v>41</v>
          </cell>
          <cell r="T33" t="str">
            <v>83 (42+41)</v>
          </cell>
          <cell r="U33"/>
          <cell r="V33"/>
          <cell r="W33"/>
          <cell r="X33"/>
          <cell r="Y33"/>
          <cell r="Z33"/>
          <cell r="AA33"/>
          <cell r="AB33"/>
          <cell r="AC33"/>
          <cell r="AD33"/>
          <cell r="AE33"/>
          <cell r="AF33"/>
          <cell r="AG33"/>
          <cell r="AH33" t="str">
            <v>CT+HT</v>
          </cell>
          <cell r="AI33"/>
          <cell r="AJ33"/>
          <cell r="AK33"/>
          <cell r="AL33"/>
          <cell r="AM33"/>
          <cell r="AN33" t="str">
            <v>local</v>
          </cell>
          <cell r="AO33" t="str">
            <v>Synergo SB-TS:101–1</v>
          </cell>
          <cell r="AP33"/>
          <cell r="AQ33" t="str">
            <v>42.0± 2</v>
          </cell>
          <cell r="AR33" t="str">
            <v>40 min</v>
          </cell>
          <cell r="AS33" t="str">
            <v>NR</v>
          </cell>
          <cell r="AT33"/>
          <cell r="AU33" t="str">
            <v>MW</v>
          </cell>
          <cell r="AV33" t="str">
            <v>915 MHz</v>
          </cell>
          <cell r="AW33"/>
          <cell r="AX33"/>
          <cell r="AY33"/>
          <cell r="AZ33"/>
          <cell r="BA33"/>
          <cell r="BB33" t="str">
            <v>CT</v>
          </cell>
          <cell r="BC33"/>
          <cell r="BD33"/>
          <cell r="BE33"/>
          <cell r="BF33"/>
        </row>
        <row r="34">
          <cell r="D34">
            <v>7759</v>
          </cell>
          <cell r="E34" t="str">
            <v>Colombo (2001)</v>
          </cell>
          <cell r="F34" t="str">
            <v>NRCT</v>
          </cell>
          <cell r="G34"/>
          <cell r="H34"/>
          <cell r="I34"/>
          <cell r="J34" t="str">
            <v>비뇨기종양</v>
          </cell>
          <cell r="K34" t="str">
            <v>방광암</v>
          </cell>
          <cell r="L34" t="str">
            <v>표면 방광암</v>
          </cell>
          <cell r="M34"/>
          <cell r="N34"/>
          <cell r="O34"/>
          <cell r="P34">
            <v>44</v>
          </cell>
          <cell r="Q34"/>
          <cell r="R34">
            <v>29</v>
          </cell>
          <cell r="S34">
            <v>26</v>
          </cell>
          <cell r="T34" t="str">
            <v>44 (29+15)</v>
          </cell>
          <cell r="U34"/>
          <cell r="V34"/>
          <cell r="W34"/>
          <cell r="X34"/>
          <cell r="Y34"/>
          <cell r="Z34"/>
          <cell r="AA34"/>
          <cell r="AB34"/>
          <cell r="AC34"/>
          <cell r="AD34"/>
          <cell r="AE34"/>
          <cell r="AF34"/>
          <cell r="AG34"/>
          <cell r="AH34" t="str">
            <v>약물(MMC)+HT</v>
          </cell>
          <cell r="AI34"/>
          <cell r="AJ34"/>
          <cell r="AK34"/>
          <cell r="AL34"/>
          <cell r="AM34"/>
          <cell r="AN34" t="str">
            <v>local</v>
          </cell>
          <cell r="AO34" t="str">
            <v>SB-TS 101-Synergo</v>
          </cell>
          <cell r="AP34"/>
          <cell r="AQ34">
            <v>42.5</v>
          </cell>
          <cell r="AR34" t="str">
            <v>50 min</v>
          </cell>
          <cell r="AS34" t="str">
            <v>4주간</v>
          </cell>
          <cell r="AT34"/>
          <cell r="AU34" t="str">
            <v>MW</v>
          </cell>
          <cell r="AV34" t="str">
            <v>915-MHz</v>
          </cell>
          <cell r="AW34"/>
          <cell r="AX34"/>
          <cell r="AY34"/>
          <cell r="AZ34"/>
          <cell r="BA34"/>
          <cell r="BB34" t="str">
            <v>약물(MMC)</v>
          </cell>
          <cell r="BC34"/>
          <cell r="BD34"/>
          <cell r="BE34"/>
          <cell r="BF34"/>
        </row>
        <row r="35">
          <cell r="D35" t="str">
            <v>7859_1</v>
          </cell>
          <cell r="E35" t="str">
            <v>van der Zee (2000)</v>
          </cell>
          <cell r="F35" t="str">
            <v>RCT</v>
          </cell>
          <cell r="G35"/>
          <cell r="H35"/>
          <cell r="I35"/>
          <cell r="J35" t="str">
            <v>비뇨기종양</v>
          </cell>
          <cell r="K35" t="str">
            <v>방광암</v>
          </cell>
          <cell r="L35" t="str">
            <v>방광암</v>
          </cell>
          <cell r="M35"/>
          <cell r="N35"/>
          <cell r="O35"/>
          <cell r="P35">
            <v>143</v>
          </cell>
          <cell r="Q35"/>
          <cell r="R35">
            <v>72</v>
          </cell>
          <cell r="S35">
            <v>71</v>
          </cell>
          <cell r="T35" t="str">
            <v>143(72+71)</v>
          </cell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 t="str">
            <v>RT+HT</v>
          </cell>
          <cell r="AI35"/>
          <cell r="AJ35"/>
          <cell r="AK35"/>
          <cell r="AL35"/>
          <cell r="AM35"/>
          <cell r="AN35" t="str">
            <v>local</v>
          </cell>
          <cell r="AO35" t="str">
            <v>1)BSD-2000
2)a four-waveguide applicator system
3)Coaxial TEM applicator</v>
          </cell>
          <cell r="AP35"/>
          <cell r="AQ35">
            <v>42</v>
          </cell>
          <cell r="AR35" t="str">
            <v>60 min</v>
          </cell>
          <cell r="AS35" t="str">
            <v>주1회</v>
          </cell>
          <cell r="AT35"/>
          <cell r="AU35" t="str">
            <v>NR</v>
          </cell>
          <cell r="AV35" t="str">
            <v>NR</v>
          </cell>
          <cell r="AW35"/>
          <cell r="AX35"/>
          <cell r="AY35"/>
          <cell r="AZ35"/>
          <cell r="BA35"/>
          <cell r="BB35" t="str">
            <v>RT</v>
          </cell>
          <cell r="BC35"/>
          <cell r="BD35"/>
          <cell r="BE35"/>
          <cell r="BF35"/>
        </row>
        <row r="36">
          <cell r="D36">
            <v>478</v>
          </cell>
          <cell r="E36" t="str">
            <v>Loboda (2020)</v>
          </cell>
          <cell r="F36" t="str">
            <v>NRCT</v>
          </cell>
          <cell r="G36"/>
          <cell r="H36"/>
          <cell r="I36"/>
          <cell r="J36" t="str">
            <v>소화기 및 유방암</v>
          </cell>
          <cell r="K36" t="str">
            <v>유방암</v>
          </cell>
          <cell r="L36" t="str">
            <v>유방암</v>
          </cell>
          <cell r="M36"/>
          <cell r="N36"/>
          <cell r="O36"/>
          <cell r="P36">
            <v>200</v>
          </cell>
          <cell r="Q36"/>
          <cell r="R36">
            <v>103</v>
          </cell>
          <cell r="S36">
            <v>97</v>
          </cell>
          <cell r="T36" t="str">
            <v>200 (103+97)</v>
          </cell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 t="str">
            <v>CT+HT</v>
          </cell>
          <cell r="AI36"/>
          <cell r="AJ36"/>
          <cell r="AK36"/>
          <cell r="AL36"/>
          <cell r="AM36"/>
          <cell r="AN36" t="str">
            <v xml:space="preserve">regional </v>
          </cell>
          <cell r="AO36" t="str">
            <v>MagTherm system</v>
          </cell>
          <cell r="AP36" t="str">
            <v>Radmir, Ukraine</v>
          </cell>
          <cell r="AQ36" t="str">
            <v>평균 37.2, 범위 37 to 38.85</v>
          </cell>
          <cell r="AR36" t="str">
            <v>30 min</v>
          </cell>
          <cell r="AS36" t="str">
            <v>4 courses</v>
          </cell>
          <cell r="AT36"/>
          <cell r="AU36"/>
          <cell r="AV36" t="str">
            <v>27.12 + 0.16 MHz</v>
          </cell>
          <cell r="AW36"/>
          <cell r="AX36"/>
          <cell r="AY36"/>
          <cell r="AZ36"/>
          <cell r="BA36"/>
          <cell r="BB36" t="str">
            <v>CT</v>
          </cell>
          <cell r="BC36"/>
          <cell r="BD36"/>
          <cell r="BE36"/>
          <cell r="BF36"/>
        </row>
        <row r="37">
          <cell r="D37">
            <v>503</v>
          </cell>
          <cell r="E37" t="str">
            <v>Kim (2021)</v>
          </cell>
          <cell r="F37" t="str">
            <v>NRCT</v>
          </cell>
          <cell r="G37"/>
          <cell r="H37"/>
          <cell r="I37"/>
          <cell r="J37" t="str">
            <v>소화기 및 유방암</v>
          </cell>
          <cell r="K37" t="str">
            <v>항문직장암</v>
          </cell>
          <cell r="L37" t="str">
            <v>직장암</v>
          </cell>
          <cell r="M37"/>
          <cell r="N37"/>
          <cell r="O37"/>
          <cell r="P37">
            <v>120</v>
          </cell>
          <cell r="Q37"/>
          <cell r="R37">
            <v>62</v>
          </cell>
          <cell r="S37">
            <v>58</v>
          </cell>
          <cell r="T37" t="str">
            <v>120 (62+58)</v>
          </cell>
          <cell r="U37"/>
          <cell r="V37"/>
          <cell r="W37"/>
          <cell r="X37"/>
          <cell r="Y37"/>
          <cell r="Z37"/>
          <cell r="AA37"/>
          <cell r="AB37"/>
          <cell r="AC37"/>
          <cell r="AD37"/>
          <cell r="AE37"/>
          <cell r="AF37"/>
          <cell r="AG37"/>
          <cell r="AH37" t="str">
            <v>RT+HT</v>
          </cell>
          <cell r="AI37"/>
          <cell r="AJ37"/>
          <cell r="AK37"/>
          <cell r="AL37"/>
          <cell r="AM37"/>
          <cell r="AN37" t="str">
            <v>-</v>
          </cell>
          <cell r="AO37" t="str">
            <v>EHY-2000 Plus</v>
          </cell>
          <cell r="AP37" t="str">
            <v>Oncotherm GmbH, Troisdorf,
Germany</v>
          </cell>
          <cell r="AQ37" t="str">
            <v>-</v>
          </cell>
          <cell r="AR37" t="str">
            <v>60 min</v>
          </cell>
          <cell r="AS37" t="str">
            <v>주2회, 8회 이상</v>
          </cell>
          <cell r="AT37"/>
          <cell r="AU37" t="str">
            <v>-</v>
          </cell>
          <cell r="AV37" t="str">
            <v>13.56-MHz</v>
          </cell>
          <cell r="AW37"/>
          <cell r="AX37"/>
          <cell r="AY37"/>
          <cell r="AZ37"/>
          <cell r="BA37"/>
          <cell r="BB37" t="str">
            <v>RT</v>
          </cell>
          <cell r="BC37"/>
          <cell r="BD37"/>
          <cell r="BE37"/>
          <cell r="BF37"/>
        </row>
        <row r="38">
          <cell r="D38">
            <v>2010</v>
          </cell>
          <cell r="E38" t="str">
            <v>Ott (2019)</v>
          </cell>
          <cell r="F38" t="str">
            <v>NRCT</v>
          </cell>
          <cell r="G38"/>
          <cell r="H38"/>
          <cell r="I38"/>
          <cell r="J38" t="str">
            <v>소화기 및 유방암</v>
          </cell>
          <cell r="K38" t="str">
            <v>항문직장암</v>
          </cell>
          <cell r="L38" t="str">
            <v>항문암</v>
          </cell>
          <cell r="M38"/>
          <cell r="N38"/>
          <cell r="O38"/>
          <cell r="P38">
            <v>112</v>
          </cell>
          <cell r="Q38"/>
          <cell r="R38">
            <v>50</v>
          </cell>
          <cell r="S38">
            <v>62</v>
          </cell>
          <cell r="T38" t="str">
            <v>112 (50+62)</v>
          </cell>
          <cell r="U38"/>
          <cell r="V38"/>
          <cell r="W38"/>
          <cell r="X38"/>
          <cell r="Y38"/>
          <cell r="Z38"/>
          <cell r="AA38"/>
          <cell r="AB38"/>
          <cell r="AC38"/>
          <cell r="AD38"/>
          <cell r="AE38"/>
          <cell r="AF38"/>
          <cell r="AG38"/>
          <cell r="AH38" t="str">
            <v>CT+RT+HT</v>
          </cell>
          <cell r="AI38"/>
          <cell r="AJ38"/>
          <cell r="AK38"/>
          <cell r="AL38"/>
          <cell r="AM38"/>
          <cell r="AN38" t="str">
            <v>regional</v>
          </cell>
          <cell r="AO38" t="str">
            <v>BSD 2000-3D- and BSD 2000-3D-MR-Hyperthermia
SystemsTM</v>
          </cell>
          <cell r="AP38" t="str">
            <v>BSD Medical Corporation/Pyrexar, Salt
Lake City, UT, USA</v>
          </cell>
          <cell r="AQ38" t="str">
            <v>41.5</v>
          </cell>
          <cell r="AR38" t="str">
            <v>90 min</v>
          </cell>
          <cell r="AS38" t="str">
            <v>주1-2회</v>
          </cell>
          <cell r="AT38"/>
          <cell r="AU38" t="str">
            <v>-</v>
          </cell>
          <cell r="AV38" t="str">
            <v>-</v>
          </cell>
          <cell r="AW38"/>
          <cell r="AX38"/>
          <cell r="AY38"/>
          <cell r="AZ38"/>
          <cell r="BA38"/>
          <cell r="BB38" t="str">
            <v>CT+RT</v>
          </cell>
          <cell r="BC38"/>
          <cell r="BD38"/>
          <cell r="BE38"/>
          <cell r="BF38"/>
        </row>
        <row r="39">
          <cell r="D39">
            <v>2113</v>
          </cell>
          <cell r="E39" t="str">
            <v>Klimanov (2018)</v>
          </cell>
          <cell r="F39" t="str">
            <v>NRCT</v>
          </cell>
          <cell r="G39"/>
          <cell r="H39"/>
          <cell r="I39"/>
          <cell r="J39" t="str">
            <v>소화기 및 유방암</v>
          </cell>
          <cell r="K39" t="str">
            <v>유방암</v>
          </cell>
          <cell r="L39" t="str">
            <v>유방암</v>
          </cell>
          <cell r="M39"/>
          <cell r="N39"/>
          <cell r="O39"/>
          <cell r="P39">
            <v>103</v>
          </cell>
          <cell r="Q39"/>
          <cell r="R39">
            <v>53</v>
          </cell>
          <cell r="S39">
            <v>50</v>
          </cell>
          <cell r="T39" t="str">
            <v>103 (53+50)</v>
          </cell>
          <cell r="U39"/>
          <cell r="V39"/>
          <cell r="W39"/>
          <cell r="X39"/>
          <cell r="Y39"/>
          <cell r="Z39"/>
          <cell r="AA39"/>
          <cell r="AB39"/>
          <cell r="AC39"/>
          <cell r="AD39"/>
          <cell r="AE39"/>
          <cell r="AF39"/>
          <cell r="AG39"/>
          <cell r="AH39" t="str">
            <v>CT+HT</v>
          </cell>
          <cell r="AI39"/>
          <cell r="AJ39"/>
          <cell r="AK39"/>
          <cell r="AL39"/>
          <cell r="AM39"/>
          <cell r="AN39" t="str">
            <v>regional</v>
          </cell>
          <cell r="AO39" t="str">
            <v>MagTherm</v>
          </cell>
          <cell r="AP39" t="str">
            <v>Radmir, Kharkiv, Ukraine</v>
          </cell>
          <cell r="AQ39" t="str">
            <v>max 40</v>
          </cell>
          <cell r="AR39" t="str">
            <v>30 min</v>
          </cell>
          <cell r="AS39" t="str">
            <v>6 cycles, 1회/3주</v>
          </cell>
          <cell r="AT39"/>
          <cell r="AU39"/>
          <cell r="AV39" t="str">
            <v>27.17+
0.16 MHz</v>
          </cell>
          <cell r="AW39"/>
          <cell r="AX39"/>
          <cell r="AY39"/>
          <cell r="AZ39"/>
          <cell r="BA39"/>
          <cell r="BB39" t="str">
            <v>CT</v>
          </cell>
          <cell r="BC39"/>
          <cell r="BD39"/>
          <cell r="BE39"/>
          <cell r="BF39"/>
        </row>
        <row r="40">
          <cell r="D40">
            <v>2582</v>
          </cell>
          <cell r="E40" t="str">
            <v>Datta (2017)</v>
          </cell>
          <cell r="F40" t="str">
            <v>RCT</v>
          </cell>
          <cell r="G40"/>
          <cell r="H40"/>
          <cell r="I40"/>
          <cell r="J40" t="str">
            <v>소화기 및 유방암</v>
          </cell>
          <cell r="K40" t="str">
            <v>췌장암</v>
          </cell>
          <cell r="L40" t="str">
            <v>췌장암</v>
          </cell>
          <cell r="M40"/>
          <cell r="N40"/>
          <cell r="O40"/>
          <cell r="P40">
            <v>86</v>
          </cell>
          <cell r="Q40"/>
          <cell r="R40">
            <v>43</v>
          </cell>
          <cell r="S40">
            <v>43</v>
          </cell>
          <cell r="T40" t="str">
            <v>86 (43+43)</v>
          </cell>
          <cell r="U40"/>
          <cell r="V40"/>
          <cell r="W40"/>
          <cell r="X40"/>
          <cell r="Y40"/>
          <cell r="Z40"/>
          <cell r="AA40"/>
          <cell r="AB40"/>
          <cell r="AC40"/>
          <cell r="AD40"/>
          <cell r="AE40"/>
          <cell r="AF40"/>
          <cell r="AG40"/>
          <cell r="AH40" t="str">
            <v>RT+CT+HT</v>
          </cell>
          <cell r="AI40"/>
          <cell r="AJ40"/>
          <cell r="AK40"/>
          <cell r="AL40"/>
          <cell r="AM40"/>
          <cell r="AN40" t="str">
            <v>regional</v>
          </cell>
          <cell r="AO40" t="str">
            <v>BSD 2000</v>
          </cell>
          <cell r="AP40" t="str">
            <v>Pyrexar Medical, Salt Lake City, Utah, USA</v>
          </cell>
          <cell r="AQ40" t="str">
            <v>40–43</v>
          </cell>
          <cell r="AR40" t="str">
            <v>60 min</v>
          </cell>
          <cell r="AS40" t="str">
            <v>주1회, 6회</v>
          </cell>
          <cell r="AT40"/>
          <cell r="AU40" t="str">
            <v>-</v>
          </cell>
          <cell r="AV40" t="str">
            <v>-</v>
          </cell>
          <cell r="AW40"/>
          <cell r="AX40"/>
          <cell r="AY40"/>
          <cell r="AZ40"/>
          <cell r="BA40"/>
          <cell r="BB40" t="str">
            <v>RT+CT</v>
          </cell>
          <cell r="BC40"/>
          <cell r="BD40"/>
          <cell r="BE40"/>
          <cell r="BF40"/>
        </row>
        <row r="41">
          <cell r="D41">
            <v>3042</v>
          </cell>
          <cell r="E41" t="str">
            <v>Fang (2019)</v>
          </cell>
          <cell r="F41" t="str">
            <v>RCT</v>
          </cell>
          <cell r="G41"/>
          <cell r="H41"/>
          <cell r="I41"/>
          <cell r="J41" t="str">
            <v>소화기 및 유방암</v>
          </cell>
          <cell r="K41" t="str">
            <v>위암</v>
          </cell>
          <cell r="L41" t="str">
            <v>위암</v>
          </cell>
          <cell r="M41"/>
          <cell r="N41"/>
          <cell r="O41"/>
          <cell r="P41">
            <v>118</v>
          </cell>
          <cell r="Q41"/>
          <cell r="R41">
            <v>55</v>
          </cell>
          <cell r="S41">
            <v>63</v>
          </cell>
          <cell r="T41" t="str">
            <v>118 (55+63)</v>
          </cell>
          <cell r="U41"/>
          <cell r="V41"/>
          <cell r="W41"/>
          <cell r="X41"/>
          <cell r="Y41"/>
          <cell r="Z41"/>
          <cell r="AA41"/>
          <cell r="AB41"/>
          <cell r="AC41"/>
          <cell r="AD41"/>
          <cell r="AE41"/>
          <cell r="AF41"/>
          <cell r="AG41"/>
          <cell r="AH41" t="str">
            <v>RT+CT+HT</v>
          </cell>
          <cell r="AI41"/>
          <cell r="AJ41"/>
          <cell r="AK41"/>
          <cell r="AL41"/>
          <cell r="AM41"/>
          <cell r="AN41" t="str">
            <v>regional</v>
          </cell>
          <cell r="AO41" t="str">
            <v>NRL-002</v>
          </cell>
          <cell r="AP41" t="str">
            <v>Jilin Maida Co., Jilin, China</v>
          </cell>
          <cell r="AQ41" t="str">
            <v>42~43</v>
          </cell>
          <cell r="AR41" t="str">
            <v>60 min</v>
          </cell>
          <cell r="AS41" t="str">
            <v>1회/3주</v>
          </cell>
          <cell r="AT41"/>
          <cell r="AU41"/>
          <cell r="AV41" t="str">
            <v>36.40 MHz</v>
          </cell>
          <cell r="AW41"/>
          <cell r="AX41"/>
          <cell r="AY41"/>
          <cell r="AZ41"/>
          <cell r="BA41"/>
          <cell r="BB41" t="str">
            <v>CT</v>
          </cell>
          <cell r="BC41"/>
          <cell r="BD41"/>
          <cell r="BE41"/>
          <cell r="BF41"/>
        </row>
        <row r="42">
          <cell r="D42">
            <v>3052</v>
          </cell>
          <cell r="E42" t="str">
            <v>Liu (2019)</v>
          </cell>
          <cell r="F42" t="str">
            <v>NRCT</v>
          </cell>
          <cell r="G42"/>
          <cell r="H42"/>
          <cell r="I42"/>
          <cell r="J42" t="str">
            <v>소화기 및 유방암</v>
          </cell>
          <cell r="K42" t="str">
            <v>대장암</v>
          </cell>
          <cell r="L42" t="str">
            <v>대장암</v>
          </cell>
          <cell r="M42"/>
          <cell r="N42"/>
          <cell r="O42"/>
          <cell r="P42">
            <v>103</v>
          </cell>
          <cell r="Q42"/>
          <cell r="R42">
            <v>55</v>
          </cell>
          <cell r="S42">
            <v>48</v>
          </cell>
          <cell r="T42" t="str">
            <v>103 (55+48)</v>
          </cell>
          <cell r="U42"/>
          <cell r="V42"/>
          <cell r="W42"/>
          <cell r="X42"/>
          <cell r="Y42"/>
          <cell r="Z42"/>
          <cell r="AA42"/>
          <cell r="AB42"/>
          <cell r="AC42"/>
          <cell r="AD42"/>
          <cell r="AE42"/>
          <cell r="AF42"/>
          <cell r="AG42"/>
          <cell r="AH42" t="str">
            <v>CT+Conventional treatment+HT</v>
          </cell>
          <cell r="AI42"/>
          <cell r="AJ42"/>
          <cell r="AK42"/>
          <cell r="AL42"/>
          <cell r="AM42"/>
          <cell r="AN42" t="str">
            <v>-</v>
          </cell>
          <cell r="AO42" t="str">
            <v>NRL-004 endogenous field tumor hyperthermia system</v>
          </cell>
          <cell r="AP42" t="str">
            <v>Jilin Maida Medical Equipment Co., Ltd., Jilin, China</v>
          </cell>
          <cell r="AQ42" t="str">
            <v>41-43</v>
          </cell>
          <cell r="AR42" t="str">
            <v>40-60 min</v>
          </cell>
          <cell r="AS42" t="str">
            <v>2주간 주2-3회, 총 4회</v>
          </cell>
          <cell r="AT42"/>
          <cell r="AU42"/>
          <cell r="AV42" t="str">
            <v>13.56 MHz</v>
          </cell>
          <cell r="AW42"/>
          <cell r="AX42"/>
          <cell r="AY42"/>
          <cell r="AZ42"/>
          <cell r="BA42"/>
          <cell r="BB42" t="str">
            <v>CT+Conventional treatment</v>
          </cell>
          <cell r="BC42"/>
          <cell r="BD42"/>
          <cell r="BE42"/>
          <cell r="BF42"/>
        </row>
        <row r="43">
          <cell r="D43">
            <v>3194</v>
          </cell>
          <cell r="E43" t="str">
            <v>Maebayashi (2017)</v>
          </cell>
          <cell r="F43" t="str">
            <v>NRCT</v>
          </cell>
          <cell r="G43"/>
          <cell r="H43"/>
          <cell r="I43"/>
          <cell r="J43" t="str">
            <v>소화기 및 유방암</v>
          </cell>
          <cell r="K43" t="str">
            <v>췌장암</v>
          </cell>
          <cell r="L43" t="str">
            <v>췌장암</v>
          </cell>
          <cell r="M43"/>
          <cell r="N43"/>
          <cell r="O43"/>
          <cell r="P43">
            <v>13</v>
          </cell>
          <cell r="Q43"/>
          <cell r="R43">
            <v>5</v>
          </cell>
          <cell r="S43">
            <v>8</v>
          </cell>
          <cell r="T43" t="str">
            <v>13 (5+8)</v>
          </cell>
          <cell r="U43"/>
          <cell r="V43"/>
          <cell r="W43"/>
          <cell r="X43"/>
          <cell r="Y43"/>
          <cell r="Z43"/>
          <cell r="AA43"/>
          <cell r="AB43"/>
          <cell r="AC43"/>
          <cell r="AD43"/>
          <cell r="AE43"/>
          <cell r="AF43"/>
          <cell r="AG43"/>
          <cell r="AH43" t="str">
            <v>CT+RT+HT</v>
          </cell>
          <cell r="AI43"/>
          <cell r="AJ43"/>
          <cell r="AK43"/>
          <cell r="AL43"/>
          <cell r="AM43"/>
          <cell r="AN43"/>
          <cell r="AO43" t="str">
            <v>Thermotron-RF8</v>
          </cell>
          <cell r="AP43"/>
          <cell r="AQ43" t="str">
            <v>41</v>
          </cell>
          <cell r="AR43" t="str">
            <v>50 min</v>
          </cell>
          <cell r="AS43" t="str">
            <v>주1-2회, 총 5-6회</v>
          </cell>
          <cell r="AT43"/>
          <cell r="AU43" t="str">
            <v>RF</v>
          </cell>
          <cell r="AV43" t="str">
            <v>8</v>
          </cell>
          <cell r="AW43"/>
          <cell r="AX43"/>
          <cell r="AY43"/>
          <cell r="AZ43"/>
          <cell r="BA43"/>
          <cell r="BB43" t="str">
            <v>CT+RT</v>
          </cell>
          <cell r="BC43"/>
          <cell r="BD43"/>
          <cell r="BE43"/>
          <cell r="BF43"/>
        </row>
        <row r="44">
          <cell r="D44">
            <v>3442</v>
          </cell>
          <cell r="E44" t="str">
            <v>Dong (2016)</v>
          </cell>
          <cell r="F44" t="str">
            <v>RCT</v>
          </cell>
          <cell r="G44"/>
          <cell r="H44"/>
          <cell r="I44"/>
          <cell r="J44" t="str">
            <v>소화기 및 유방암</v>
          </cell>
          <cell r="K44" t="str">
            <v>간암</v>
          </cell>
          <cell r="L44" t="str">
            <v>간세포암</v>
          </cell>
          <cell r="M44"/>
          <cell r="N44"/>
          <cell r="O44"/>
          <cell r="P44">
            <v>80</v>
          </cell>
          <cell r="Q44"/>
          <cell r="R44">
            <v>40</v>
          </cell>
          <cell r="S44">
            <v>40</v>
          </cell>
          <cell r="T44" t="str">
            <v>80 (40+40)</v>
          </cell>
          <cell r="U44"/>
          <cell r="V44"/>
          <cell r="W44"/>
          <cell r="X44"/>
          <cell r="Y44"/>
          <cell r="Z44"/>
          <cell r="AA44"/>
          <cell r="AB44"/>
          <cell r="AC44"/>
          <cell r="AD44"/>
          <cell r="AE44"/>
          <cell r="AF44"/>
          <cell r="AG44"/>
          <cell r="AH44" t="str">
            <v>RT+HT</v>
          </cell>
          <cell r="AI44"/>
          <cell r="AJ44"/>
          <cell r="AK44"/>
          <cell r="AL44"/>
          <cell r="AM44"/>
          <cell r="AN44" t="str">
            <v>-</v>
          </cell>
          <cell r="AO44" t="str">
            <v>-</v>
          </cell>
          <cell r="AP44"/>
          <cell r="AQ44" t="str">
            <v>41</v>
          </cell>
          <cell r="AR44" t="str">
            <v>60 min</v>
          </cell>
          <cell r="AS44" t="str">
            <v>주1-2회</v>
          </cell>
          <cell r="AT44"/>
          <cell r="AU44" t="str">
            <v>RF</v>
          </cell>
          <cell r="AV44" t="str">
            <v>40MHz</v>
          </cell>
          <cell r="AW44"/>
          <cell r="AX44"/>
          <cell r="AY44"/>
          <cell r="AZ44"/>
          <cell r="BA44"/>
          <cell r="BB44" t="str">
            <v>RT</v>
          </cell>
          <cell r="BC44"/>
          <cell r="BD44"/>
          <cell r="BE44"/>
          <cell r="BF44"/>
        </row>
        <row r="45">
          <cell r="D45">
            <v>3582</v>
          </cell>
          <cell r="E45" t="str">
            <v>Chen (2016)</v>
          </cell>
          <cell r="F45" t="str">
            <v>NRCT</v>
          </cell>
          <cell r="G45"/>
          <cell r="H45"/>
          <cell r="I45"/>
          <cell r="J45" t="str">
            <v>소화기 및 유방암</v>
          </cell>
          <cell r="K45" t="str">
            <v>담관암</v>
          </cell>
          <cell r="L45" t="str">
            <v>간문부 담관암</v>
          </cell>
          <cell r="M45"/>
          <cell r="N45"/>
          <cell r="O45"/>
          <cell r="P45">
            <v>43</v>
          </cell>
          <cell r="Q45"/>
          <cell r="R45">
            <v>23</v>
          </cell>
          <cell r="S45">
            <v>20</v>
          </cell>
          <cell r="T45" t="str">
            <v>43 (23+20)</v>
          </cell>
          <cell r="U45"/>
          <cell r="V45"/>
          <cell r="W45"/>
          <cell r="X45"/>
          <cell r="Y45"/>
          <cell r="Z45"/>
          <cell r="AA45"/>
          <cell r="AB45"/>
          <cell r="AC45"/>
          <cell r="AD45"/>
          <cell r="AE45"/>
          <cell r="AF45"/>
          <cell r="AG45"/>
          <cell r="AH45" t="str">
            <v>CT+HT</v>
          </cell>
          <cell r="AI45"/>
          <cell r="AJ45"/>
          <cell r="AK45"/>
          <cell r="AL45"/>
          <cell r="AM45"/>
          <cell r="AN45" t="str">
            <v>regional</v>
          </cell>
          <cell r="AO45" t="str">
            <v>Morestep Medical Equipment</v>
          </cell>
          <cell r="AP45"/>
          <cell r="AQ45" t="str">
            <v>41.5-43.0</v>
          </cell>
          <cell r="AR45" t="str">
            <v>-</v>
          </cell>
          <cell r="AS45" t="str">
            <v>-</v>
          </cell>
          <cell r="AT45"/>
          <cell r="AU45" t="str">
            <v>RF</v>
          </cell>
          <cell r="AV45" t="str">
            <v>-</v>
          </cell>
          <cell r="AW45"/>
          <cell r="AX45"/>
          <cell r="AY45"/>
          <cell r="AZ45"/>
          <cell r="BA45"/>
          <cell r="BB45" t="str">
            <v>CT</v>
          </cell>
          <cell r="BC45"/>
          <cell r="BD45"/>
          <cell r="BE45"/>
          <cell r="BF45"/>
        </row>
        <row r="46">
          <cell r="D46">
            <v>3610</v>
          </cell>
          <cell r="E46" t="str">
            <v>Gani (2016)</v>
          </cell>
          <cell r="F46" t="str">
            <v>NRCT</v>
          </cell>
          <cell r="G46"/>
          <cell r="H46"/>
          <cell r="I46"/>
          <cell r="J46" t="str">
            <v>소화기 및 유방암</v>
          </cell>
          <cell r="K46" t="str">
            <v>항문직장암</v>
          </cell>
          <cell r="L46" t="str">
            <v>직장암</v>
          </cell>
          <cell r="M46"/>
          <cell r="N46"/>
          <cell r="O46"/>
          <cell r="P46">
            <v>103</v>
          </cell>
          <cell r="Q46"/>
          <cell r="R46">
            <v>60</v>
          </cell>
          <cell r="S46">
            <v>43</v>
          </cell>
          <cell r="T46" t="str">
            <v>103 (60+43)</v>
          </cell>
          <cell r="U46"/>
          <cell r="V46"/>
          <cell r="W46"/>
          <cell r="X46"/>
          <cell r="Y46"/>
          <cell r="Z46"/>
          <cell r="AA46"/>
          <cell r="AB46"/>
          <cell r="AC46"/>
          <cell r="AD46"/>
          <cell r="AE46"/>
          <cell r="AF46"/>
          <cell r="AG46"/>
          <cell r="AH46" t="str">
            <v>CT+RT+HT</v>
          </cell>
          <cell r="AI46"/>
          <cell r="AJ46"/>
          <cell r="AK46"/>
          <cell r="AL46"/>
          <cell r="AM46"/>
          <cell r="AN46" t="str">
            <v>regional</v>
          </cell>
          <cell r="AO46" t="str">
            <v>BSD 2000/3D</v>
          </cell>
          <cell r="AP46" t="str">
            <v>BSD Medical Systems, Salt Lake City, UT, USA</v>
          </cell>
          <cell r="AQ46" t="str">
            <v>40.5</v>
          </cell>
          <cell r="AR46" t="str">
            <v>60-90 min</v>
          </cell>
          <cell r="AS46" t="str">
            <v>주1-2회</v>
          </cell>
          <cell r="AT46"/>
          <cell r="AU46" t="str">
            <v>-</v>
          </cell>
          <cell r="AV46" t="str">
            <v>-</v>
          </cell>
          <cell r="AW46"/>
          <cell r="AX46"/>
          <cell r="AY46"/>
          <cell r="AZ46"/>
          <cell r="BA46"/>
          <cell r="BB46" t="str">
            <v>CT+RT</v>
          </cell>
          <cell r="BC46"/>
          <cell r="BD46"/>
          <cell r="BE46"/>
          <cell r="BF46"/>
        </row>
        <row r="47">
          <cell r="D47">
            <v>4122</v>
          </cell>
          <cell r="E47" t="str">
            <v>Lyu (2014)</v>
          </cell>
          <cell r="F47" t="str">
            <v>RCT</v>
          </cell>
          <cell r="G47"/>
          <cell r="H47"/>
          <cell r="I47"/>
          <cell r="J47" t="str">
            <v>소화기 및 유방암</v>
          </cell>
          <cell r="K47" t="str">
            <v>위암</v>
          </cell>
          <cell r="L47" t="str">
            <v>위암</v>
          </cell>
          <cell r="M47"/>
          <cell r="N47"/>
          <cell r="O47"/>
          <cell r="P47">
            <v>69</v>
          </cell>
          <cell r="Q47"/>
          <cell r="R47">
            <v>34</v>
          </cell>
          <cell r="S47">
            <v>35</v>
          </cell>
          <cell r="T47" t="str">
            <v>69 (34+35)</v>
          </cell>
          <cell r="U47"/>
          <cell r="V47"/>
          <cell r="W47"/>
          <cell r="X47"/>
          <cell r="Y47"/>
          <cell r="Z47"/>
          <cell r="AA47"/>
          <cell r="AB47"/>
          <cell r="AC47"/>
          <cell r="AD47"/>
          <cell r="AE47"/>
          <cell r="AF47"/>
          <cell r="AG47"/>
          <cell r="AH47" t="str">
            <v>CT+RT+HT</v>
          </cell>
          <cell r="AI47"/>
          <cell r="AJ47"/>
          <cell r="AK47"/>
          <cell r="AL47"/>
          <cell r="AM47"/>
          <cell r="AN47" t="str">
            <v>-</v>
          </cell>
          <cell r="AO47" t="str">
            <v>SR1000 RF thermotherapy system</v>
          </cell>
          <cell r="AP47" t="str">
            <v>Xianke Co, Ltd, Shenzhen, China</v>
          </cell>
          <cell r="AQ47" t="str">
            <v>41-43</v>
          </cell>
          <cell r="AR47" t="str">
            <v>65 min</v>
          </cell>
          <cell r="AS47" t="str">
            <v>주2회, 10-12회</v>
          </cell>
          <cell r="AT47"/>
          <cell r="AU47" t="str">
            <v>RF</v>
          </cell>
          <cell r="AV47" t="str">
            <v>40.68MHz</v>
          </cell>
          <cell r="AW47"/>
          <cell r="AX47"/>
          <cell r="AY47"/>
          <cell r="AZ47"/>
          <cell r="BA47"/>
          <cell r="BB47" t="str">
            <v>CT+RT</v>
          </cell>
          <cell r="BC47"/>
          <cell r="BD47"/>
          <cell r="BE47"/>
          <cell r="BF47"/>
        </row>
        <row r="48">
          <cell r="D48">
            <v>5070</v>
          </cell>
          <cell r="E48" t="str">
            <v>Schroeder (2012)</v>
          </cell>
          <cell r="F48" t="str">
            <v>NRCT</v>
          </cell>
          <cell r="G48"/>
          <cell r="H48"/>
          <cell r="I48"/>
          <cell r="J48" t="str">
            <v>소화기 및 유방암</v>
          </cell>
          <cell r="K48" t="str">
            <v>항문직장암</v>
          </cell>
          <cell r="L48" t="str">
            <v>직장암</v>
          </cell>
          <cell r="M48"/>
          <cell r="N48"/>
          <cell r="O48"/>
          <cell r="P48">
            <v>106</v>
          </cell>
          <cell r="Q48"/>
          <cell r="R48">
            <v>61</v>
          </cell>
          <cell r="S48">
            <v>45</v>
          </cell>
          <cell r="T48" t="str">
            <v>106 (61+45)</v>
          </cell>
          <cell r="U48"/>
          <cell r="V48"/>
          <cell r="W48"/>
          <cell r="X48"/>
          <cell r="Y48"/>
          <cell r="Z48"/>
          <cell r="AA48"/>
          <cell r="AB48"/>
          <cell r="AC48"/>
          <cell r="AD48"/>
          <cell r="AE48"/>
          <cell r="AF48"/>
          <cell r="AG48"/>
          <cell r="AH48" t="str">
            <v>CT+RT+HT</v>
          </cell>
          <cell r="AI48"/>
          <cell r="AJ48"/>
          <cell r="AK48"/>
          <cell r="AL48"/>
          <cell r="AM48"/>
          <cell r="AN48" t="str">
            <v>regional</v>
          </cell>
          <cell r="AO48" t="str">
            <v>BSD 2000/3D</v>
          </cell>
          <cell r="AP48" t="str">
            <v>BSD Medical
Systems, Salt Lake City, Utah, USA</v>
          </cell>
          <cell r="AQ48" t="str">
            <v>40.5</v>
          </cell>
          <cell r="AR48" t="str">
            <v>60-90 min</v>
          </cell>
          <cell r="AS48" t="str">
            <v>주1-2회</v>
          </cell>
          <cell r="AT48"/>
          <cell r="AU48" t="str">
            <v>-</v>
          </cell>
          <cell r="AV48" t="str">
            <v>-</v>
          </cell>
          <cell r="AW48"/>
          <cell r="AX48"/>
          <cell r="AY48"/>
          <cell r="AZ48"/>
          <cell r="BA48"/>
          <cell r="BB48" t="str">
            <v>CT+RT</v>
          </cell>
          <cell r="BC48"/>
          <cell r="BD48"/>
          <cell r="BE48"/>
          <cell r="BF48"/>
        </row>
        <row r="49">
          <cell r="D49">
            <v>5449</v>
          </cell>
          <cell r="E49" t="str">
            <v>Maluta (2011)</v>
          </cell>
          <cell r="F49" t="str">
            <v>NRCT</v>
          </cell>
          <cell r="G49"/>
          <cell r="H49"/>
          <cell r="I49"/>
          <cell r="J49" t="str">
            <v>소화기 및 유방암</v>
          </cell>
          <cell r="K49" t="str">
            <v>췌장암</v>
          </cell>
          <cell r="L49" t="str">
            <v>췌장암</v>
          </cell>
          <cell r="M49"/>
          <cell r="N49"/>
          <cell r="O49"/>
          <cell r="P49">
            <v>68</v>
          </cell>
          <cell r="Q49"/>
          <cell r="R49">
            <v>40</v>
          </cell>
          <cell r="S49">
            <v>28</v>
          </cell>
          <cell r="T49" t="str">
            <v>68 (40+28)</v>
          </cell>
          <cell r="U49"/>
          <cell r="V49"/>
          <cell r="W49"/>
          <cell r="X49"/>
          <cell r="Y49"/>
          <cell r="Z49"/>
          <cell r="AA49"/>
          <cell r="AB49"/>
          <cell r="AC49"/>
          <cell r="AD49"/>
          <cell r="AE49"/>
          <cell r="AF49"/>
          <cell r="AG49"/>
          <cell r="AH49" t="str">
            <v>CT+HT</v>
          </cell>
          <cell r="AI49"/>
          <cell r="AJ49"/>
          <cell r="AK49"/>
          <cell r="AL49"/>
          <cell r="AM49"/>
          <cell r="AN49" t="str">
            <v>Regional</v>
          </cell>
          <cell r="AO49" t="str">
            <v xml:space="preserve">BSD 2000 Sigma Eye® </v>
          </cell>
          <cell r="AP49"/>
          <cell r="AQ49" t="str">
            <v>above 42</v>
          </cell>
          <cell r="AR49" t="str">
            <v>60 min</v>
          </cell>
          <cell r="AS49" t="str">
            <v>-</v>
          </cell>
          <cell r="AT49"/>
          <cell r="AU49" t="str">
            <v>RF</v>
          </cell>
          <cell r="AV49" t="str">
            <v>80–120 MHz</v>
          </cell>
          <cell r="AW49"/>
          <cell r="AX49"/>
          <cell r="AY49"/>
          <cell r="AZ49"/>
          <cell r="BA49"/>
          <cell r="BB49" t="str">
            <v>CT</v>
          </cell>
          <cell r="BC49"/>
          <cell r="BD49"/>
          <cell r="BE49"/>
          <cell r="BF49"/>
        </row>
        <row r="50">
          <cell r="D50">
            <v>5496</v>
          </cell>
          <cell r="E50" t="str">
            <v>Kang (2011)</v>
          </cell>
          <cell r="F50" t="str">
            <v>NRCT</v>
          </cell>
          <cell r="G50"/>
          <cell r="H50"/>
          <cell r="I50"/>
          <cell r="J50" t="str">
            <v>소화기 및 유방암</v>
          </cell>
          <cell r="K50" t="str">
            <v>항문직장암</v>
          </cell>
          <cell r="L50" t="str">
            <v>직장암</v>
          </cell>
          <cell r="M50"/>
          <cell r="N50"/>
          <cell r="O50"/>
          <cell r="P50">
            <v>186</v>
          </cell>
          <cell r="Q50"/>
          <cell r="R50">
            <v>81</v>
          </cell>
          <cell r="S50">
            <v>105</v>
          </cell>
          <cell r="T50" t="str">
            <v>186 (81+105)</v>
          </cell>
          <cell r="U50"/>
          <cell r="V50"/>
          <cell r="W50"/>
          <cell r="X50"/>
          <cell r="Y50"/>
          <cell r="Z50"/>
          <cell r="AA50"/>
          <cell r="AB50"/>
          <cell r="AC50"/>
          <cell r="AD50"/>
          <cell r="AE50"/>
          <cell r="AF50"/>
          <cell r="AG50"/>
          <cell r="AH50" t="str">
            <v>CRT+HT</v>
          </cell>
          <cell r="AI50"/>
          <cell r="AJ50"/>
          <cell r="AK50"/>
          <cell r="AL50"/>
          <cell r="AM50"/>
          <cell r="AN50"/>
          <cell r="AO50" t="str">
            <v>Cancermia GHT-RF8</v>
          </cell>
          <cell r="AP50"/>
          <cell r="AQ50"/>
          <cell r="AR50" t="str">
            <v>40–60 min</v>
          </cell>
          <cell r="AS50" t="str">
            <v>주2회</v>
          </cell>
          <cell r="AT50"/>
          <cell r="AU50"/>
          <cell r="AV50"/>
          <cell r="AW50"/>
          <cell r="AX50"/>
          <cell r="AY50"/>
          <cell r="AZ50"/>
          <cell r="BA50"/>
          <cell r="BB50" t="str">
            <v>CRT</v>
          </cell>
          <cell r="BC50"/>
          <cell r="BD50"/>
          <cell r="BE50"/>
          <cell r="BF50"/>
        </row>
        <row r="51">
          <cell r="D51">
            <v>6759</v>
          </cell>
          <cell r="E51" t="str">
            <v>Schulze (2006)</v>
          </cell>
          <cell r="F51" t="str">
            <v>RCT</v>
          </cell>
          <cell r="G51"/>
          <cell r="H51"/>
          <cell r="I51"/>
          <cell r="J51" t="str">
            <v>소화기 및 유방암</v>
          </cell>
          <cell r="K51" t="str">
            <v>항문직장암</v>
          </cell>
          <cell r="L51" t="str">
            <v>직장암</v>
          </cell>
          <cell r="M51"/>
          <cell r="N51"/>
          <cell r="O51"/>
          <cell r="P51">
            <v>46</v>
          </cell>
          <cell r="Q51"/>
          <cell r="R51">
            <v>27</v>
          </cell>
          <cell r="S51">
            <v>19</v>
          </cell>
          <cell r="T51" t="str">
            <v>46 (27+19)</v>
          </cell>
          <cell r="U51"/>
          <cell r="V51"/>
          <cell r="W51"/>
          <cell r="X51"/>
          <cell r="Y51"/>
          <cell r="Z51"/>
          <cell r="AA51"/>
          <cell r="AB51"/>
          <cell r="AC51"/>
          <cell r="AD51"/>
          <cell r="AE51"/>
          <cell r="AF51"/>
          <cell r="AG51"/>
          <cell r="AH51" t="str">
            <v>RCT+HT</v>
          </cell>
          <cell r="AI51"/>
          <cell r="AJ51"/>
          <cell r="AK51"/>
          <cell r="AL51"/>
          <cell r="AM51"/>
          <cell r="AN51" t="str">
            <v>regional</v>
          </cell>
          <cell r="AO51" t="str">
            <v>BSD-2000s</v>
          </cell>
          <cell r="AP51"/>
          <cell r="AQ51">
            <v>42</v>
          </cell>
          <cell r="AR51" t="str">
            <v>30 min</v>
          </cell>
          <cell r="AS51" t="str">
            <v>NR</v>
          </cell>
          <cell r="AT51"/>
          <cell r="AU51" t="str">
            <v>NR</v>
          </cell>
          <cell r="AV51" t="str">
            <v>90MHz</v>
          </cell>
          <cell r="AW51"/>
          <cell r="AX51"/>
          <cell r="AY51"/>
          <cell r="AZ51"/>
          <cell r="BA51"/>
          <cell r="BB51" t="str">
            <v>RCT</v>
          </cell>
          <cell r="BC51"/>
          <cell r="BD51"/>
          <cell r="BE51"/>
          <cell r="BF51"/>
        </row>
        <row r="52">
          <cell r="D52">
            <v>7009</v>
          </cell>
          <cell r="E52" t="str">
            <v>Kouloulias (2005)</v>
          </cell>
          <cell r="F52" t="str">
            <v>RCT</v>
          </cell>
          <cell r="G52"/>
          <cell r="H52"/>
          <cell r="I52"/>
          <cell r="J52" t="str">
            <v>소화기 및 유방암</v>
          </cell>
          <cell r="K52" t="str">
            <v>항문직장암</v>
          </cell>
          <cell r="L52" t="str">
            <v>항문암</v>
          </cell>
          <cell r="M52"/>
          <cell r="N52"/>
          <cell r="O52"/>
          <cell r="P52">
            <v>49</v>
          </cell>
          <cell r="Q52"/>
          <cell r="R52">
            <v>24</v>
          </cell>
          <cell r="S52">
            <v>25</v>
          </cell>
          <cell r="T52" t="str">
            <v>49 (24+25)</v>
          </cell>
          <cell r="U52"/>
          <cell r="V52"/>
          <cell r="W52"/>
          <cell r="X52"/>
          <cell r="Y52"/>
          <cell r="Z52"/>
          <cell r="AA52"/>
          <cell r="AB52"/>
          <cell r="AC52"/>
          <cell r="AD52"/>
          <cell r="AE52"/>
          <cell r="AF52"/>
          <cell r="AG52"/>
          <cell r="AH52" t="str">
            <v>ICHT+CT+RT</v>
          </cell>
          <cell r="AI52"/>
          <cell r="AJ52"/>
          <cell r="AK52"/>
          <cell r="AL52"/>
          <cell r="AM52"/>
          <cell r="AN52" t="str">
            <v>NR</v>
          </cell>
          <cell r="AO52"/>
          <cell r="AP52"/>
          <cell r="AQ52">
            <v>43</v>
          </cell>
          <cell r="AR52" t="str">
            <v>60 min</v>
          </cell>
          <cell r="AS52" t="str">
            <v>주 1회(6회)</v>
          </cell>
          <cell r="AT52"/>
          <cell r="AU52" t="str">
            <v>MW</v>
          </cell>
          <cell r="AV52" t="str">
            <v>433MHz</v>
          </cell>
          <cell r="AW52"/>
          <cell r="AX52"/>
          <cell r="AY52"/>
          <cell r="AZ52"/>
          <cell r="BA52"/>
          <cell r="BB52" t="str">
            <v>CT+RT</v>
          </cell>
          <cell r="BC52"/>
          <cell r="BD52"/>
          <cell r="BE52"/>
          <cell r="BF52"/>
        </row>
        <row r="53">
          <cell r="D53">
            <v>7728</v>
          </cell>
          <cell r="E53" t="str">
            <v>Morita (2001)</v>
          </cell>
          <cell r="F53" t="str">
            <v>NRCT</v>
          </cell>
          <cell r="G53"/>
          <cell r="H53"/>
          <cell r="I53"/>
          <cell r="J53" t="str">
            <v>소화기 및 유방암</v>
          </cell>
          <cell r="K53" t="str">
            <v>식도암</v>
          </cell>
          <cell r="L53" t="str">
            <v>식도암</v>
          </cell>
          <cell r="M53"/>
          <cell r="N53"/>
          <cell r="O53"/>
          <cell r="P53">
            <v>122</v>
          </cell>
          <cell r="Q53"/>
          <cell r="R53">
            <v>71</v>
          </cell>
          <cell r="S53">
            <v>62</v>
          </cell>
          <cell r="T53" t="str">
            <v>122 (71+51)</v>
          </cell>
          <cell r="U53"/>
          <cell r="V53"/>
          <cell r="W53"/>
          <cell r="X53"/>
          <cell r="Y53"/>
          <cell r="Z53"/>
          <cell r="AA53"/>
          <cell r="AB53"/>
          <cell r="AC53"/>
          <cell r="AD53"/>
          <cell r="AE53"/>
          <cell r="AF53"/>
          <cell r="AG53"/>
          <cell r="AH53" t="str">
            <v>CRT+HT</v>
          </cell>
          <cell r="AI53"/>
          <cell r="AJ53"/>
          <cell r="AK53"/>
          <cell r="AL53"/>
          <cell r="AM53"/>
          <cell r="AN53" t="str">
            <v>local</v>
          </cell>
          <cell r="AO53" t="str">
            <v>Endoradiotherm 200A</v>
          </cell>
          <cell r="AP53"/>
          <cell r="AQ53" t="str">
            <v>42.5~44.0</v>
          </cell>
          <cell r="AR53" t="str">
            <v>30 min</v>
          </cell>
          <cell r="AS53" t="str">
            <v>총6회</v>
          </cell>
          <cell r="AT53"/>
          <cell r="AU53" t="str">
            <v>RF</v>
          </cell>
          <cell r="AV53" t="str">
            <v>NR</v>
          </cell>
          <cell r="AW53"/>
          <cell r="AX53"/>
          <cell r="AY53"/>
          <cell r="AZ53"/>
          <cell r="BA53"/>
          <cell r="BB53" t="str">
            <v>CRT</v>
          </cell>
          <cell r="BC53"/>
          <cell r="BD53"/>
          <cell r="BE53"/>
          <cell r="BF53"/>
        </row>
        <row r="54">
          <cell r="D54" t="str">
            <v>7859_3</v>
          </cell>
          <cell r="E54" t="str">
            <v>van der Zee (2000)</v>
          </cell>
          <cell r="F54" t="str">
            <v>RCT</v>
          </cell>
          <cell r="G54"/>
          <cell r="H54"/>
          <cell r="I54"/>
          <cell r="J54" t="str">
            <v>소화기 및 유방암</v>
          </cell>
          <cell r="K54" t="str">
            <v>항문직장암</v>
          </cell>
          <cell r="L54" t="str">
            <v>직장암</v>
          </cell>
          <cell r="M54"/>
          <cell r="N54"/>
          <cell r="O54"/>
          <cell r="P54">
            <v>101</v>
          </cell>
          <cell r="Q54"/>
          <cell r="R54">
            <v>52</v>
          </cell>
          <cell r="S54">
            <v>49</v>
          </cell>
          <cell r="T54" t="str">
            <v>101(52+49)</v>
          </cell>
          <cell r="U54"/>
          <cell r="V54"/>
          <cell r="W54"/>
          <cell r="X54"/>
          <cell r="Y54"/>
          <cell r="Z54"/>
          <cell r="AA54"/>
          <cell r="AB54"/>
          <cell r="AC54"/>
          <cell r="AD54"/>
          <cell r="AE54"/>
          <cell r="AF54"/>
          <cell r="AG54"/>
          <cell r="AH54" t="str">
            <v>RT+HT</v>
          </cell>
          <cell r="AI54"/>
          <cell r="AJ54"/>
          <cell r="AK54"/>
          <cell r="AL54"/>
          <cell r="AM54"/>
          <cell r="AN54" t="str">
            <v>local</v>
          </cell>
          <cell r="AO54" t="str">
            <v>1)BSD-2000
2)a four-waveguide applicator system
3)Coaxial TEM applicator</v>
          </cell>
          <cell r="AP54"/>
          <cell r="AQ54">
            <v>42</v>
          </cell>
          <cell r="AR54" t="str">
            <v>60 min</v>
          </cell>
          <cell r="AS54" t="str">
            <v>주1회</v>
          </cell>
          <cell r="AT54"/>
          <cell r="AU54" t="str">
            <v>NR</v>
          </cell>
          <cell r="AV54" t="str">
            <v>NR</v>
          </cell>
          <cell r="AW54"/>
          <cell r="AX54"/>
          <cell r="AY54"/>
          <cell r="AZ54"/>
          <cell r="BA54"/>
          <cell r="BB54" t="str">
            <v>RT</v>
          </cell>
          <cell r="BC54"/>
          <cell r="BD54"/>
          <cell r="BE54"/>
          <cell r="BF54"/>
        </row>
        <row r="55">
          <cell r="D55">
            <v>12220</v>
          </cell>
          <cell r="E55" t="str">
            <v>Li (2021)</v>
          </cell>
          <cell r="F55" t="str">
            <v>RCT</v>
          </cell>
          <cell r="G55"/>
          <cell r="H55"/>
          <cell r="I55"/>
          <cell r="J55" t="str">
            <v>소화기 및 유방암</v>
          </cell>
          <cell r="K55" t="str">
            <v>간암</v>
          </cell>
          <cell r="L55" t="str">
            <v>진행성 간암</v>
          </cell>
          <cell r="M55"/>
          <cell r="N55"/>
          <cell r="O55"/>
          <cell r="P55">
            <v>98</v>
          </cell>
          <cell r="Q55"/>
          <cell r="R55">
            <v>49</v>
          </cell>
          <cell r="S55">
            <v>49</v>
          </cell>
          <cell r="T55" t="str">
            <v>98 (49+49)</v>
          </cell>
          <cell r="U55"/>
          <cell r="V55"/>
          <cell r="W55"/>
          <cell r="X55"/>
          <cell r="Y55"/>
          <cell r="Z55"/>
          <cell r="AA55"/>
          <cell r="AB55"/>
          <cell r="AC55"/>
          <cell r="AD55"/>
          <cell r="AE55"/>
          <cell r="AF55"/>
          <cell r="AG55"/>
          <cell r="AH55" t="str">
            <v>TACE+HT</v>
          </cell>
          <cell r="AI55"/>
          <cell r="AJ55"/>
          <cell r="AK55"/>
          <cell r="AL55"/>
          <cell r="AM55"/>
          <cell r="AN55" t="str">
            <v>high frequency</v>
          </cell>
          <cell r="AO55" t="str">
            <v>W-1942-ST</v>
          </cell>
          <cell r="AP55"/>
          <cell r="AQ55">
            <v>43</v>
          </cell>
          <cell r="AR55" t="str">
            <v>60 min</v>
          </cell>
          <cell r="AS55" t="str">
            <v>48시간 간격, 총 10회</v>
          </cell>
          <cell r="AT55"/>
          <cell r="AU55"/>
          <cell r="AV55" t="str">
            <v>13.49 MHz</v>
          </cell>
          <cell r="AW55"/>
          <cell r="AX55"/>
          <cell r="AY55"/>
          <cell r="AZ55"/>
          <cell r="BA55"/>
          <cell r="BB55" t="str">
            <v>TACE</v>
          </cell>
          <cell r="BC55"/>
          <cell r="BD55"/>
          <cell r="BE55"/>
          <cell r="BF55"/>
        </row>
        <row r="56">
          <cell r="D56">
            <v>29459</v>
          </cell>
          <cell r="E56" t="str">
            <v>Yea (2014)</v>
          </cell>
          <cell r="F56" t="str">
            <v>NRCT</v>
          </cell>
          <cell r="G56"/>
          <cell r="H56"/>
          <cell r="I56"/>
          <cell r="J56" t="str">
            <v>소화기 및 유방암</v>
          </cell>
          <cell r="K56" t="str">
            <v>항문직장암</v>
          </cell>
          <cell r="L56" t="str">
            <v>국소 진행성 직장암</v>
          </cell>
          <cell r="M56"/>
          <cell r="N56"/>
          <cell r="O56"/>
          <cell r="P56">
            <v>205</v>
          </cell>
          <cell r="Q56"/>
          <cell r="R56">
            <v>88</v>
          </cell>
          <cell r="S56">
            <v>117</v>
          </cell>
          <cell r="T56" t="str">
            <v>205 (88+117)</v>
          </cell>
          <cell r="U56"/>
          <cell r="V56"/>
          <cell r="W56"/>
          <cell r="X56"/>
          <cell r="Y56"/>
          <cell r="Z56"/>
          <cell r="AA56"/>
          <cell r="AB56"/>
          <cell r="AC56"/>
          <cell r="AD56"/>
          <cell r="AE56"/>
          <cell r="AF56"/>
          <cell r="AG56"/>
          <cell r="AH56" t="str">
            <v>CCRT+HT</v>
          </cell>
          <cell r="AI56"/>
          <cell r="AJ56"/>
          <cell r="AK56"/>
          <cell r="AL56"/>
          <cell r="AM56"/>
          <cell r="AN56" t="str">
            <v>regional</v>
          </cell>
          <cell r="AO56" t="str">
            <v>Cancermia GHT-RF8</v>
          </cell>
          <cell r="AP56"/>
          <cell r="AQ56" t="str">
            <v>39.7</v>
          </cell>
          <cell r="AR56" t="str">
            <v>40-60 min</v>
          </cell>
          <cell r="AS56" t="str">
            <v>RT 직후, 중앙값 8회</v>
          </cell>
          <cell r="AT56"/>
          <cell r="AU56" t="str">
            <v>RF</v>
          </cell>
          <cell r="AV56" t="str">
            <v>8</v>
          </cell>
          <cell r="AW56"/>
          <cell r="AX56"/>
          <cell r="AY56"/>
          <cell r="AZ56"/>
          <cell r="BA56"/>
          <cell r="BB56" t="str">
            <v>CCRT</v>
          </cell>
          <cell r="BC56"/>
          <cell r="BD56"/>
          <cell r="BE56"/>
          <cell r="BF56"/>
        </row>
        <row r="57">
          <cell r="D57">
            <v>1761</v>
          </cell>
          <cell r="E57" t="str">
            <v>Zhou (2019)</v>
          </cell>
          <cell r="F57" t="str">
            <v>NRCT</v>
          </cell>
          <cell r="G57"/>
          <cell r="H57"/>
          <cell r="I57"/>
          <cell r="J57" t="str">
            <v>흉부종양</v>
          </cell>
          <cell r="K57" t="str">
            <v>폐암</v>
          </cell>
          <cell r="L57" t="str">
            <v>폐암</v>
          </cell>
          <cell r="M57"/>
          <cell r="N57"/>
          <cell r="O57"/>
          <cell r="P57">
            <v>136</v>
          </cell>
          <cell r="Q57"/>
          <cell r="R57">
            <v>68</v>
          </cell>
          <cell r="S57">
            <v>68</v>
          </cell>
          <cell r="T57" t="str">
            <v>136 (68+68)</v>
          </cell>
          <cell r="U57"/>
          <cell r="V57"/>
          <cell r="W57"/>
          <cell r="X57"/>
          <cell r="Y57"/>
          <cell r="Z57"/>
          <cell r="AA57"/>
          <cell r="AB57"/>
          <cell r="AC57"/>
          <cell r="AD57"/>
          <cell r="AE57"/>
          <cell r="AF57"/>
          <cell r="AG57"/>
          <cell r="AH57" t="str">
            <v>CT+HT</v>
          </cell>
          <cell r="AI57"/>
          <cell r="AJ57"/>
          <cell r="AK57"/>
          <cell r="AL57"/>
          <cell r="AM57"/>
          <cell r="AN57" t="str">
            <v>-</v>
          </cell>
          <cell r="AO57" t="str">
            <v>HG-2000</v>
          </cell>
          <cell r="AP57" t="str">
            <v>Hejia Medical Equipment
Co., Ltd., Zhuhai, China</v>
          </cell>
          <cell r="AQ57" t="str">
            <v>41-44</v>
          </cell>
          <cell r="AR57" t="str">
            <v>60 min</v>
          </cell>
          <cell r="AS57" t="str">
            <v>3주간 주1회, 총 4회</v>
          </cell>
          <cell r="AT57"/>
          <cell r="AU57" t="str">
            <v>RF</v>
          </cell>
          <cell r="AV57" t="str">
            <v>13.56 Hz</v>
          </cell>
          <cell r="AW57"/>
          <cell r="AX57"/>
          <cell r="AY57"/>
          <cell r="AZ57"/>
          <cell r="BA57"/>
          <cell r="BB57" t="str">
            <v>CT</v>
          </cell>
          <cell r="BC57"/>
          <cell r="BD57"/>
          <cell r="BE57"/>
          <cell r="BF57"/>
        </row>
        <row r="58">
          <cell r="D58">
            <v>1834</v>
          </cell>
          <cell r="E58" t="str">
            <v>Yang (2019)</v>
          </cell>
          <cell r="F58" t="str">
            <v>NRCT</v>
          </cell>
          <cell r="G58"/>
          <cell r="H58"/>
          <cell r="I58"/>
          <cell r="J58" t="str">
            <v>흉부종양</v>
          </cell>
          <cell r="K58" t="str">
            <v>폐암</v>
          </cell>
          <cell r="L58" t="str">
            <v>폐암</v>
          </cell>
          <cell r="M58"/>
          <cell r="N58"/>
          <cell r="O58"/>
          <cell r="P58">
            <v>93</v>
          </cell>
          <cell r="Q58"/>
          <cell r="R58">
            <v>48</v>
          </cell>
          <cell r="S58">
            <v>45</v>
          </cell>
          <cell r="T58" t="str">
            <v>93 (48+45)</v>
          </cell>
          <cell r="U58"/>
          <cell r="V58"/>
          <cell r="W58"/>
          <cell r="X58"/>
          <cell r="Y58"/>
          <cell r="Z58"/>
          <cell r="AA58"/>
          <cell r="AB58"/>
          <cell r="AC58"/>
          <cell r="AD58"/>
          <cell r="AE58"/>
          <cell r="AF58"/>
          <cell r="AG58"/>
          <cell r="AH58" t="str">
            <v>CT+HT</v>
          </cell>
          <cell r="AI58"/>
          <cell r="AJ58"/>
          <cell r="AK58"/>
          <cell r="AL58"/>
          <cell r="AM58"/>
          <cell r="AN58" t="str">
            <v>locoregional</v>
          </cell>
          <cell r="AO58" t="str">
            <v>HY7000-I radiofrequency
deep hyperthermia system</v>
          </cell>
          <cell r="AP58" t="str">
            <v>Nanjing GREATHOPE Corporation,
Nanjing, China</v>
          </cell>
          <cell r="AQ58" t="str">
            <v>40</v>
          </cell>
          <cell r="AR58" t="str">
            <v>median,
50 min</v>
          </cell>
          <cell r="AS58" t="str">
            <v>주2회</v>
          </cell>
          <cell r="AT58"/>
          <cell r="AU58" t="str">
            <v>RF</v>
          </cell>
          <cell r="AV58" t="str">
            <v>40.68±1.00</v>
          </cell>
          <cell r="AW58"/>
          <cell r="AX58"/>
          <cell r="AY58"/>
          <cell r="AZ58"/>
          <cell r="BA58"/>
          <cell r="BB58" t="str">
            <v>CT</v>
          </cell>
          <cell r="BC58"/>
          <cell r="BD58"/>
          <cell r="BE58"/>
          <cell r="BF58"/>
        </row>
        <row r="59">
          <cell r="D59">
            <v>4997</v>
          </cell>
          <cell r="E59" t="str">
            <v>Wang (2013)</v>
          </cell>
          <cell r="F59" t="str">
            <v>NRCT</v>
          </cell>
          <cell r="G59"/>
          <cell r="H59"/>
          <cell r="I59"/>
          <cell r="J59" t="str">
            <v>흉부종양</v>
          </cell>
          <cell r="K59" t="str">
            <v>폐암</v>
          </cell>
          <cell r="L59" t="str">
            <v>비소세포성 폐암</v>
          </cell>
          <cell r="M59"/>
          <cell r="N59"/>
          <cell r="O59"/>
          <cell r="P59">
            <v>119</v>
          </cell>
          <cell r="Q59"/>
          <cell r="R59">
            <v>43</v>
          </cell>
          <cell r="S59">
            <v>39</v>
          </cell>
          <cell r="T59" t="str">
            <v>119 (43+39/37)</v>
          </cell>
          <cell r="U59" t="str">
            <v>대조군 cyberknife 37</v>
          </cell>
          <cell r="V59"/>
          <cell r="W59"/>
          <cell r="X59"/>
          <cell r="Y59"/>
          <cell r="Z59"/>
          <cell r="AA59"/>
          <cell r="AB59"/>
          <cell r="AC59"/>
          <cell r="AD59"/>
          <cell r="AE59"/>
          <cell r="AF59"/>
          <cell r="AG59"/>
          <cell r="AH59" t="str">
            <v>CyberKnife+CT+HT</v>
          </cell>
          <cell r="AI59"/>
          <cell r="AJ59"/>
          <cell r="AK59"/>
          <cell r="AL59"/>
          <cell r="AM59"/>
          <cell r="AN59" t="str">
            <v>-</v>
          </cell>
          <cell r="AO59" t="str">
            <v>NRL‑001 Incoherent Dual RF Hyperthermia System</v>
          </cell>
          <cell r="AP59" t="str">
            <v>Morestep Science &amp;Technology Development Co., Ltd., Changchun, China</v>
          </cell>
          <cell r="AQ59" t="str">
            <v>40-41</v>
          </cell>
          <cell r="AR59" t="str">
            <v>60 min</v>
          </cell>
          <cell r="AS59" t="str">
            <v>주1회</v>
          </cell>
          <cell r="AT59"/>
          <cell r="AU59" t="str">
            <v>RF</v>
          </cell>
          <cell r="AV59" t="str">
            <v>30.32±1.5 and 40.68±1.5 MHz</v>
          </cell>
          <cell r="AW59"/>
          <cell r="AX59"/>
          <cell r="AY59"/>
          <cell r="AZ59"/>
          <cell r="BA59"/>
          <cell r="BB59" t="str">
            <v>CyberKnife+CT/CyberKnife</v>
          </cell>
          <cell r="BC59"/>
          <cell r="BD59"/>
          <cell r="BE59"/>
          <cell r="BF59"/>
        </row>
        <row r="60">
          <cell r="D60">
            <v>5643</v>
          </cell>
          <cell r="E60" t="str">
            <v>Shen (2011)</v>
          </cell>
          <cell r="F60" t="str">
            <v>RCT</v>
          </cell>
          <cell r="G60"/>
          <cell r="H60"/>
          <cell r="I60"/>
          <cell r="J60" t="str">
            <v>흉부종양</v>
          </cell>
          <cell r="K60" t="str">
            <v>폐암</v>
          </cell>
          <cell r="L60" t="str">
            <v>비소세포성 폐암</v>
          </cell>
          <cell r="M60"/>
          <cell r="N60"/>
          <cell r="O60"/>
          <cell r="P60">
            <v>80</v>
          </cell>
          <cell r="Q60"/>
          <cell r="R60">
            <v>40</v>
          </cell>
          <cell r="S60">
            <v>40</v>
          </cell>
          <cell r="T60" t="str">
            <v>80 (40+40)</v>
          </cell>
          <cell r="U60"/>
          <cell r="V60"/>
          <cell r="W60"/>
          <cell r="X60"/>
          <cell r="Y60"/>
          <cell r="Z60"/>
          <cell r="AA60"/>
          <cell r="AB60"/>
          <cell r="AC60"/>
          <cell r="AD60"/>
          <cell r="AE60"/>
          <cell r="AF60"/>
          <cell r="AG60"/>
          <cell r="AH60" t="str">
            <v>CT+RT+HT</v>
          </cell>
          <cell r="AI60"/>
          <cell r="AJ60"/>
          <cell r="AK60"/>
          <cell r="AL60"/>
          <cell r="AM60"/>
          <cell r="AN60" t="str">
            <v>Regional</v>
          </cell>
          <cell r="AO60" t="str">
            <v>HY-7000 RF external heat
system</v>
          </cell>
          <cell r="AP60"/>
          <cell r="AQ60" t="str">
            <v>39-42.5</v>
          </cell>
          <cell r="AR60" t="str">
            <v>60 min</v>
          </cell>
          <cell r="AS60" t="str">
            <v>8회</v>
          </cell>
          <cell r="AT60"/>
          <cell r="AU60" t="str">
            <v>RF</v>
          </cell>
          <cell r="AV60" t="str">
            <v>40.68 MHz</v>
          </cell>
          <cell r="AW60"/>
          <cell r="AX60"/>
          <cell r="AY60"/>
          <cell r="AZ60"/>
          <cell r="BA60"/>
          <cell r="BB60" t="str">
            <v>CT</v>
          </cell>
          <cell r="BC60"/>
          <cell r="BD60"/>
          <cell r="BE60"/>
          <cell r="BF60"/>
        </row>
        <row r="61">
          <cell r="D61">
            <v>6545</v>
          </cell>
          <cell r="E61" t="str">
            <v>Mitsumori (2007)</v>
          </cell>
          <cell r="F61" t="str">
            <v>RCT</v>
          </cell>
          <cell r="G61"/>
          <cell r="H61"/>
          <cell r="I61"/>
          <cell r="J61" t="str">
            <v>흉부종양</v>
          </cell>
          <cell r="K61" t="str">
            <v>폐암</v>
          </cell>
          <cell r="L61" t="str">
            <v>국소 진행성 비소세포폐암</v>
          </cell>
          <cell r="M61"/>
          <cell r="N61"/>
          <cell r="O61"/>
          <cell r="P61">
            <v>80</v>
          </cell>
          <cell r="Q61"/>
          <cell r="R61">
            <v>40</v>
          </cell>
          <cell r="S61">
            <v>40</v>
          </cell>
          <cell r="T61" t="str">
            <v>80 (40+40)</v>
          </cell>
          <cell r="U61"/>
          <cell r="V61"/>
          <cell r="W61"/>
          <cell r="X61"/>
          <cell r="Y61"/>
          <cell r="Z61"/>
          <cell r="AA61"/>
          <cell r="AB61"/>
          <cell r="AC61"/>
          <cell r="AD61"/>
          <cell r="AE61"/>
          <cell r="AF61"/>
          <cell r="AG61"/>
          <cell r="AH61" t="str">
            <v>RT+HT</v>
          </cell>
          <cell r="AI61"/>
          <cell r="AJ61"/>
          <cell r="AK61"/>
          <cell r="AL61"/>
          <cell r="AM61"/>
          <cell r="AN61" t="str">
            <v>regional</v>
          </cell>
          <cell r="AO61"/>
          <cell r="AP61"/>
          <cell r="AQ61" t="str">
            <v>평균40.3</v>
          </cell>
          <cell r="AR61" t="str">
            <v>60 min</v>
          </cell>
          <cell r="AS61" t="str">
            <v>주 1회 (평균4.6회)</v>
          </cell>
          <cell r="AT61"/>
          <cell r="AU61" t="str">
            <v>RF</v>
          </cell>
          <cell r="AV61" t="str">
            <v>NR</v>
          </cell>
          <cell r="AW61"/>
          <cell r="AX61"/>
          <cell r="AY61"/>
          <cell r="AZ61"/>
          <cell r="BA61"/>
          <cell r="BB61" t="str">
            <v>RT</v>
          </cell>
          <cell r="BC61"/>
          <cell r="BD61"/>
          <cell r="BE61"/>
          <cell r="BF61"/>
        </row>
        <row r="62">
          <cell r="D62">
            <v>7485</v>
          </cell>
          <cell r="E62" t="str">
            <v>Sakurai (2002)</v>
          </cell>
          <cell r="F62" t="str">
            <v>NRCT</v>
          </cell>
          <cell r="G62"/>
          <cell r="H62"/>
          <cell r="I62"/>
          <cell r="J62" t="str">
            <v>흉부종양</v>
          </cell>
          <cell r="K62" t="str">
            <v>폐암</v>
          </cell>
          <cell r="L62" t="str">
            <v>비소세포 폐암</v>
          </cell>
          <cell r="M62"/>
          <cell r="N62"/>
          <cell r="O62"/>
          <cell r="P62">
            <v>26</v>
          </cell>
          <cell r="Q62"/>
          <cell r="R62">
            <v>13</v>
          </cell>
          <cell r="S62">
            <v>13</v>
          </cell>
          <cell r="T62" t="str">
            <v>26 (13+13)</v>
          </cell>
          <cell r="U62"/>
          <cell r="V62"/>
          <cell r="W62"/>
          <cell r="X62"/>
          <cell r="Y62"/>
          <cell r="Z62"/>
          <cell r="AA62"/>
          <cell r="AB62"/>
          <cell r="AC62"/>
          <cell r="AD62"/>
          <cell r="AE62"/>
          <cell r="AF62"/>
          <cell r="AG62"/>
          <cell r="AH62" t="str">
            <v>RT+HT</v>
          </cell>
          <cell r="AI62"/>
          <cell r="AJ62"/>
          <cell r="AK62"/>
          <cell r="AL62"/>
          <cell r="AM62"/>
          <cell r="AN62" t="str">
            <v>regional</v>
          </cell>
          <cell r="AO62" t="str">
            <v>Thermox-1000</v>
          </cell>
          <cell r="AP62"/>
          <cell r="AQ62">
            <v>42</v>
          </cell>
          <cell r="AR62" t="str">
            <v>45-60 min</v>
          </cell>
          <cell r="AS62" t="str">
            <v>32회</v>
          </cell>
          <cell r="AT62"/>
          <cell r="AU62" t="str">
            <v>RF</v>
          </cell>
          <cell r="AV62" t="str">
            <v>NR</v>
          </cell>
          <cell r="AW62"/>
          <cell r="AX62"/>
          <cell r="AY62"/>
          <cell r="AZ62"/>
          <cell r="BA62"/>
          <cell r="BB62" t="str">
            <v>RT</v>
          </cell>
          <cell r="BC62"/>
          <cell r="BD62"/>
          <cell r="BE62"/>
          <cell r="BF62"/>
        </row>
        <row r="63">
          <cell r="D63">
            <v>18404</v>
          </cell>
          <cell r="E63" t="str">
            <v>Kim (2015)</v>
          </cell>
          <cell r="F63" t="str">
            <v>NRCT</v>
          </cell>
          <cell r="G63"/>
          <cell r="H63"/>
          <cell r="I63"/>
          <cell r="J63" t="str">
            <v>흉부종양</v>
          </cell>
          <cell r="K63" t="str">
            <v>폐암</v>
          </cell>
          <cell r="L63" t="str">
            <v>폐암</v>
          </cell>
          <cell r="M63"/>
          <cell r="N63"/>
          <cell r="O63"/>
          <cell r="P63">
            <v>210</v>
          </cell>
          <cell r="Q63"/>
          <cell r="R63">
            <v>35</v>
          </cell>
          <cell r="S63">
            <v>175</v>
          </cell>
          <cell r="T63" t="str">
            <v>210 (35+175)</v>
          </cell>
          <cell r="U63"/>
          <cell r="V63"/>
          <cell r="W63"/>
          <cell r="X63"/>
          <cell r="Y63"/>
          <cell r="Z63"/>
          <cell r="AA63"/>
          <cell r="AB63"/>
          <cell r="AC63"/>
          <cell r="AD63"/>
          <cell r="AE63"/>
          <cell r="AF63"/>
          <cell r="AG63"/>
          <cell r="AH63" t="str">
            <v>conventional Tx+HT</v>
          </cell>
          <cell r="AI63"/>
          <cell r="AJ63"/>
          <cell r="AK63"/>
          <cell r="AL63"/>
          <cell r="AM63"/>
          <cell r="AN63" t="str">
            <v>regional</v>
          </cell>
          <cell r="AO63" t="str">
            <v>EHY-2000</v>
          </cell>
          <cell r="AP63"/>
          <cell r="AQ63" t="str">
            <v>39~42</v>
          </cell>
          <cell r="AR63" t="str">
            <v>60 min</v>
          </cell>
          <cell r="AS63" t="str">
            <v>주 2~3회, 평균 10.3주(1~42 주)</v>
          </cell>
          <cell r="AT63"/>
          <cell r="AU63" t="str">
            <v>RF</v>
          </cell>
          <cell r="AV63" t="str">
            <v>13.56 MHz</v>
          </cell>
          <cell r="AW63"/>
          <cell r="AX63"/>
          <cell r="AY63"/>
          <cell r="AZ63"/>
          <cell r="BA63"/>
          <cell r="BB63" t="str">
            <v>conventional Tx</v>
          </cell>
          <cell r="BC63"/>
          <cell r="BD63"/>
          <cell r="BE63"/>
          <cell r="BF63"/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8"/>
  <sheetViews>
    <sheetView zoomScale="85" zoomScaleNormal="85" workbookViewId="0">
      <pane xSplit="1" ySplit="4" topLeftCell="B5" activePane="bottomRight" state="frozen"/>
      <selection pane="topRight" activeCell="E1" sqref="E1"/>
      <selection pane="bottomLeft" activeCell="A31" sqref="A31"/>
      <selection pane="bottomRight" activeCell="J7" sqref="J7"/>
    </sheetView>
  </sheetViews>
  <sheetFormatPr defaultRowHeight="12" x14ac:dyDescent="0.3"/>
  <cols>
    <col min="1" max="1" width="0" style="1" hidden="1" customWidth="1"/>
    <col min="2" max="2" width="13.5" style="1" customWidth="1"/>
    <col min="3" max="9" width="9" style="1"/>
    <col min="10" max="10" width="17" style="1" customWidth="1"/>
    <col min="11" max="11" width="9" style="1"/>
    <col min="12" max="12" width="20.625" style="1" customWidth="1"/>
    <col min="13" max="37" width="9" style="1"/>
    <col min="38" max="38" width="11.5" style="1" customWidth="1"/>
    <col min="39" max="39" width="12.125" style="1" customWidth="1"/>
    <col min="40" max="41" width="9" style="1"/>
    <col min="42" max="42" width="19.75" style="1" customWidth="1"/>
    <col min="43" max="16384" width="9" style="1"/>
  </cols>
  <sheetData>
    <row r="1" spans="1:54" hidden="1" x14ac:dyDescent="0.3"/>
    <row r="2" spans="1:54" hidden="1" x14ac:dyDescent="0.3">
      <c r="A2" s="49">
        <v>1</v>
      </c>
      <c r="B2" s="49">
        <v>2</v>
      </c>
      <c r="C2" s="49">
        <v>3</v>
      </c>
      <c r="D2" s="49">
        <v>4</v>
      </c>
      <c r="E2" s="49">
        <v>5</v>
      </c>
      <c r="F2" s="49">
        <v>6</v>
      </c>
      <c r="G2" s="49">
        <v>7</v>
      </c>
      <c r="H2" s="49">
        <v>8</v>
      </c>
      <c r="I2" s="49">
        <v>9</v>
      </c>
      <c r="J2" s="49">
        <v>10</v>
      </c>
      <c r="K2" s="49">
        <v>11</v>
      </c>
      <c r="L2" s="49">
        <v>12</v>
      </c>
      <c r="M2" s="49">
        <v>13</v>
      </c>
      <c r="N2" s="49">
        <v>14</v>
      </c>
      <c r="O2" s="49">
        <v>15</v>
      </c>
      <c r="P2" s="49">
        <v>16</v>
      </c>
      <c r="Q2" s="49">
        <v>17</v>
      </c>
      <c r="R2" s="49">
        <v>18</v>
      </c>
      <c r="S2" s="49">
        <v>19</v>
      </c>
      <c r="T2" s="49">
        <v>20</v>
      </c>
      <c r="U2" s="49">
        <v>21</v>
      </c>
      <c r="V2" s="49">
        <v>22</v>
      </c>
      <c r="W2" s="49">
        <v>23</v>
      </c>
      <c r="X2" s="49">
        <v>24</v>
      </c>
      <c r="Y2" s="49">
        <v>25</v>
      </c>
      <c r="Z2" s="49">
        <v>26</v>
      </c>
      <c r="AA2" s="49">
        <v>27</v>
      </c>
      <c r="AB2" s="49">
        <v>28</v>
      </c>
      <c r="AC2" s="49">
        <v>29</v>
      </c>
      <c r="AD2" s="49">
        <v>30</v>
      </c>
      <c r="AE2" s="49">
        <v>31</v>
      </c>
      <c r="AF2" s="49">
        <v>32</v>
      </c>
      <c r="AG2" s="49">
        <v>33</v>
      </c>
      <c r="AH2" s="49">
        <v>34</v>
      </c>
      <c r="AI2" s="49">
        <v>35</v>
      </c>
      <c r="AJ2" s="49">
        <v>36</v>
      </c>
      <c r="AK2" s="49">
        <v>37</v>
      </c>
      <c r="AL2" s="49">
        <v>38</v>
      </c>
      <c r="AM2" s="49">
        <v>39</v>
      </c>
      <c r="AN2" s="49">
        <v>40</v>
      </c>
      <c r="AO2" s="49">
        <v>41</v>
      </c>
      <c r="AP2" s="49">
        <v>42</v>
      </c>
      <c r="AQ2" s="49">
        <v>43</v>
      </c>
      <c r="AR2" s="49">
        <v>44</v>
      </c>
      <c r="AS2" s="49">
        <v>45</v>
      </c>
      <c r="AT2" s="49">
        <v>46</v>
      </c>
      <c r="AU2" s="49">
        <v>47</v>
      </c>
      <c r="AV2" s="49">
        <v>48</v>
      </c>
      <c r="AW2" s="49">
        <v>49</v>
      </c>
      <c r="AX2" s="49">
        <v>50</v>
      </c>
      <c r="AY2" s="49">
        <v>51</v>
      </c>
      <c r="AZ2" s="49">
        <v>52</v>
      </c>
      <c r="BA2" s="49">
        <v>53</v>
      </c>
      <c r="BB2" s="49">
        <v>54</v>
      </c>
    </row>
    <row r="3" spans="1:54" s="21" customFormat="1" x14ac:dyDescent="0.3">
      <c r="A3" s="31"/>
      <c r="B3" s="68"/>
      <c r="C3" s="68"/>
      <c r="D3" s="68"/>
      <c r="E3" s="68"/>
      <c r="F3" s="68"/>
      <c r="G3" s="69" t="s">
        <v>142</v>
      </c>
      <c r="H3" s="70"/>
      <c r="I3" s="71"/>
      <c r="J3" s="72" t="s">
        <v>6</v>
      </c>
      <c r="K3" s="73"/>
      <c r="L3" s="71"/>
      <c r="M3" s="72" t="s">
        <v>18</v>
      </c>
      <c r="N3" s="70"/>
      <c r="O3" s="70"/>
      <c r="P3" s="70"/>
      <c r="Q3" s="70"/>
      <c r="R3" s="70"/>
      <c r="S3" s="71"/>
      <c r="T3" s="72" t="s">
        <v>17</v>
      </c>
      <c r="U3" s="70"/>
      <c r="V3" s="70"/>
      <c r="W3" s="70"/>
      <c r="X3" s="70"/>
      <c r="Y3" s="70"/>
      <c r="Z3" s="70"/>
      <c r="AA3" s="70"/>
      <c r="AB3" s="70"/>
      <c r="AC3" s="70"/>
      <c r="AD3" s="71"/>
      <c r="AE3" s="72" t="s">
        <v>28</v>
      </c>
      <c r="AF3" s="70" t="s">
        <v>29</v>
      </c>
      <c r="AG3" s="70"/>
      <c r="AH3" s="70"/>
      <c r="AI3" s="69" t="s">
        <v>33</v>
      </c>
      <c r="AJ3" s="71"/>
      <c r="AK3" s="70" t="s">
        <v>35</v>
      </c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69" t="s">
        <v>46</v>
      </c>
      <c r="AX3" s="71"/>
      <c r="AY3" s="72" t="s">
        <v>49</v>
      </c>
      <c r="AZ3" s="74"/>
      <c r="BA3" s="72" t="s">
        <v>50</v>
      </c>
      <c r="BB3" s="71"/>
    </row>
    <row r="4" spans="1:54" s="21" customFormat="1" x14ac:dyDescent="0.3">
      <c r="A4" s="27" t="s">
        <v>144</v>
      </c>
      <c r="B4" s="75" t="s">
        <v>0</v>
      </c>
      <c r="C4" s="75" t="s">
        <v>1</v>
      </c>
      <c r="D4" s="75" t="s">
        <v>2</v>
      </c>
      <c r="E4" s="75" t="s">
        <v>4</v>
      </c>
      <c r="F4" s="75" t="s">
        <v>3</v>
      </c>
      <c r="G4" s="75" t="s">
        <v>116</v>
      </c>
      <c r="H4" s="75" t="s">
        <v>5</v>
      </c>
      <c r="I4" s="75" t="s">
        <v>121</v>
      </c>
      <c r="J4" s="75" t="s">
        <v>19</v>
      </c>
      <c r="K4" s="75" t="s">
        <v>14</v>
      </c>
      <c r="L4" s="75" t="s">
        <v>7</v>
      </c>
      <c r="M4" s="75" t="s">
        <v>9</v>
      </c>
      <c r="N4" s="75" t="s">
        <v>13</v>
      </c>
      <c r="O4" s="75" t="s">
        <v>8</v>
      </c>
      <c r="P4" s="75" t="s">
        <v>10</v>
      </c>
      <c r="Q4" s="75" t="s">
        <v>141</v>
      </c>
      <c r="R4" s="75" t="s">
        <v>12</v>
      </c>
      <c r="S4" s="75" t="s">
        <v>11</v>
      </c>
      <c r="T4" s="75" t="s">
        <v>15</v>
      </c>
      <c r="U4" s="75" t="s">
        <v>16</v>
      </c>
      <c r="V4" s="75" t="s">
        <v>21</v>
      </c>
      <c r="W4" s="75" t="s">
        <v>20</v>
      </c>
      <c r="X4" s="75" t="s">
        <v>22</v>
      </c>
      <c r="Y4" s="75" t="s">
        <v>23</v>
      </c>
      <c r="Z4" s="75" t="s">
        <v>24</v>
      </c>
      <c r="AA4" s="75" t="s">
        <v>25</v>
      </c>
      <c r="AB4" s="75" t="s">
        <v>26</v>
      </c>
      <c r="AC4" s="75" t="s">
        <v>27</v>
      </c>
      <c r="AD4" s="75" t="s">
        <v>55</v>
      </c>
      <c r="AE4" s="75" t="s">
        <v>28</v>
      </c>
      <c r="AF4" s="75" t="s">
        <v>31</v>
      </c>
      <c r="AG4" s="75" t="s">
        <v>32</v>
      </c>
      <c r="AH4" s="75" t="s">
        <v>36</v>
      </c>
      <c r="AI4" s="75" t="s">
        <v>34</v>
      </c>
      <c r="AJ4" s="75" t="s">
        <v>30</v>
      </c>
      <c r="AK4" s="75" t="s">
        <v>37</v>
      </c>
      <c r="AL4" s="75" t="s">
        <v>38</v>
      </c>
      <c r="AM4" s="75" t="s">
        <v>130</v>
      </c>
      <c r="AN4" s="75" t="s">
        <v>134</v>
      </c>
      <c r="AO4" s="75" t="s">
        <v>39</v>
      </c>
      <c r="AP4" s="75" t="s">
        <v>36</v>
      </c>
      <c r="AQ4" s="75" t="s">
        <v>40</v>
      </c>
      <c r="AR4" s="75" t="s">
        <v>41</v>
      </c>
      <c r="AS4" s="75" t="s">
        <v>42</v>
      </c>
      <c r="AT4" s="75" t="s">
        <v>43</v>
      </c>
      <c r="AU4" s="75" t="s">
        <v>44</v>
      </c>
      <c r="AV4" s="75" t="s">
        <v>45</v>
      </c>
      <c r="AW4" s="75" t="s">
        <v>47</v>
      </c>
      <c r="AX4" s="75" t="s">
        <v>48</v>
      </c>
      <c r="AY4" s="75" t="s">
        <v>51</v>
      </c>
      <c r="AZ4" s="75" t="s">
        <v>54</v>
      </c>
      <c r="BA4" s="75" t="s">
        <v>52</v>
      </c>
      <c r="BB4" s="75" t="s">
        <v>53</v>
      </c>
    </row>
    <row r="5" spans="1:54" s="31" customFormat="1" ht="16.5" x14ac:dyDescent="0.3">
      <c r="A5" s="27">
        <v>396</v>
      </c>
      <c r="B5" s="27" t="s">
        <v>112</v>
      </c>
      <c r="C5" s="29" t="s">
        <v>114</v>
      </c>
      <c r="D5" s="27" t="s">
        <v>158</v>
      </c>
      <c r="E5" s="27">
        <v>1</v>
      </c>
      <c r="F5" s="27" t="s">
        <v>227</v>
      </c>
      <c r="G5" s="27" t="s">
        <v>117</v>
      </c>
      <c r="H5" s="27" t="s">
        <v>230</v>
      </c>
      <c r="I5" s="27" t="s">
        <v>119</v>
      </c>
      <c r="J5" s="30" t="s">
        <v>209</v>
      </c>
      <c r="K5" s="30" t="s">
        <v>177</v>
      </c>
      <c r="L5" s="46" t="s">
        <v>312</v>
      </c>
      <c r="M5" s="27">
        <v>146</v>
      </c>
      <c r="N5" s="27" t="s">
        <v>157</v>
      </c>
      <c r="O5" s="28">
        <v>82</v>
      </c>
      <c r="P5" s="28">
        <v>64</v>
      </c>
      <c r="Q5" s="28" t="s">
        <v>140</v>
      </c>
      <c r="R5" s="30" t="s">
        <v>177</v>
      </c>
      <c r="S5" s="27" t="s">
        <v>159</v>
      </c>
      <c r="T5" s="27" t="s">
        <v>228</v>
      </c>
      <c r="U5" s="27" t="s">
        <v>229</v>
      </c>
      <c r="V5" s="29"/>
      <c r="W5" s="29" t="s">
        <v>313</v>
      </c>
      <c r="X5" s="27" t="s">
        <v>231</v>
      </c>
      <c r="Y5" s="29" t="s">
        <v>314</v>
      </c>
      <c r="Z5" s="43"/>
      <c r="AA5" s="44"/>
      <c r="AB5" s="30" t="s">
        <v>177</v>
      </c>
      <c r="AC5" s="30" t="s">
        <v>177</v>
      </c>
      <c r="AD5" s="27" t="s">
        <v>235</v>
      </c>
      <c r="AE5" s="27" t="s">
        <v>123</v>
      </c>
      <c r="AF5" s="27">
        <v>70</v>
      </c>
      <c r="AG5" s="27">
        <v>2</v>
      </c>
      <c r="AH5" s="27" t="s">
        <v>210</v>
      </c>
      <c r="AI5" s="30" t="s">
        <v>189</v>
      </c>
      <c r="AJ5" s="30" t="s">
        <v>189</v>
      </c>
      <c r="AK5" s="27" t="s">
        <v>126</v>
      </c>
      <c r="AL5" s="27" t="s">
        <v>129</v>
      </c>
      <c r="AM5" s="27" t="s">
        <v>128</v>
      </c>
      <c r="AN5" s="27" t="s">
        <v>122</v>
      </c>
      <c r="AO5" s="27">
        <v>50</v>
      </c>
      <c r="AP5" s="27" t="s">
        <v>315</v>
      </c>
      <c r="AQ5" s="45" t="s">
        <v>232</v>
      </c>
      <c r="AR5" s="27" t="s">
        <v>139</v>
      </c>
      <c r="AS5" s="27" t="s">
        <v>135</v>
      </c>
      <c r="AT5" s="50" t="s">
        <v>177</v>
      </c>
      <c r="AU5" s="27" t="s">
        <v>233</v>
      </c>
      <c r="AV5" s="29" t="s">
        <v>234</v>
      </c>
      <c r="AW5" s="30" t="s">
        <v>177</v>
      </c>
      <c r="AX5" s="30" t="s">
        <v>177</v>
      </c>
      <c r="AY5" s="30" t="s">
        <v>177</v>
      </c>
      <c r="AZ5" s="30" t="s">
        <v>177</v>
      </c>
      <c r="BA5" s="30" t="s">
        <v>177</v>
      </c>
      <c r="BB5" s="30" t="s">
        <v>177</v>
      </c>
    </row>
    <row r="6" spans="1:54" s="31" customFormat="1" ht="120" x14ac:dyDescent="0.3">
      <c r="A6" s="27">
        <v>1496</v>
      </c>
      <c r="B6" s="27" t="s">
        <v>308</v>
      </c>
      <c r="C6" s="29" t="s">
        <v>114</v>
      </c>
      <c r="D6" s="27" t="s">
        <v>160</v>
      </c>
      <c r="E6" s="27">
        <v>1</v>
      </c>
      <c r="F6" s="27" t="s">
        <v>237</v>
      </c>
      <c r="G6" s="27" t="s">
        <v>117</v>
      </c>
      <c r="H6" s="27" t="s">
        <v>118</v>
      </c>
      <c r="I6" s="27" t="s">
        <v>120</v>
      </c>
      <c r="J6" s="46" t="s">
        <v>238</v>
      </c>
      <c r="K6" s="30" t="s">
        <v>177</v>
      </c>
      <c r="L6" s="40" t="s">
        <v>239</v>
      </c>
      <c r="M6" s="27">
        <v>369</v>
      </c>
      <c r="N6" s="27" t="s">
        <v>50</v>
      </c>
      <c r="O6" s="28">
        <v>215</v>
      </c>
      <c r="P6" s="28">
        <v>154</v>
      </c>
      <c r="Q6" s="28" t="s">
        <v>173</v>
      </c>
      <c r="R6" s="28" t="s">
        <v>172</v>
      </c>
      <c r="S6" s="27" t="s">
        <v>206</v>
      </c>
      <c r="T6" s="27" t="s">
        <v>175</v>
      </c>
      <c r="U6" s="27" t="s">
        <v>174</v>
      </c>
      <c r="V6" s="30" t="s">
        <v>177</v>
      </c>
      <c r="W6" s="46" t="s">
        <v>214</v>
      </c>
      <c r="X6" s="29" t="s">
        <v>305</v>
      </c>
      <c r="Y6" s="29" t="s">
        <v>304</v>
      </c>
      <c r="Z6" s="30" t="s">
        <v>240</v>
      </c>
      <c r="AA6" s="46" t="s">
        <v>241</v>
      </c>
      <c r="AB6" s="30" t="s">
        <v>161</v>
      </c>
      <c r="AC6" s="47" t="s">
        <v>242</v>
      </c>
      <c r="AD6" s="27" t="s">
        <v>243</v>
      </c>
      <c r="AE6" s="27" t="s">
        <v>125</v>
      </c>
      <c r="AF6" s="29" t="s">
        <v>316</v>
      </c>
      <c r="AG6" s="27">
        <v>1.8</v>
      </c>
      <c r="AH6" s="27" t="s">
        <v>244</v>
      </c>
      <c r="AI6" s="27" t="s">
        <v>245</v>
      </c>
      <c r="AJ6" s="29" t="s">
        <v>246</v>
      </c>
      <c r="AK6" s="27" t="s">
        <v>126</v>
      </c>
      <c r="AL6" s="27" t="s">
        <v>132</v>
      </c>
      <c r="AM6" s="27" t="s">
        <v>131</v>
      </c>
      <c r="AN6" s="27" t="s">
        <v>133</v>
      </c>
      <c r="AO6" s="29" t="s">
        <v>311</v>
      </c>
      <c r="AP6" s="27" t="s">
        <v>317</v>
      </c>
      <c r="AQ6" s="34" t="s">
        <v>247</v>
      </c>
      <c r="AR6" s="27" t="s">
        <v>136</v>
      </c>
      <c r="AS6" s="27" t="s">
        <v>137</v>
      </c>
      <c r="AT6" s="50" t="s">
        <v>177</v>
      </c>
      <c r="AU6" s="48" t="s">
        <v>248</v>
      </c>
      <c r="AV6" s="48" t="s">
        <v>249</v>
      </c>
      <c r="AW6" s="30" t="s">
        <v>177</v>
      </c>
      <c r="AX6" s="30" t="s">
        <v>177</v>
      </c>
      <c r="AY6" s="27" t="s">
        <v>310</v>
      </c>
      <c r="AZ6" s="30" t="s">
        <v>177</v>
      </c>
      <c r="BA6" s="30" t="s">
        <v>309</v>
      </c>
      <c r="BB6" s="30" t="s">
        <v>177</v>
      </c>
    </row>
    <row r="7" spans="1:54" s="21" customFormat="1" ht="132" x14ac:dyDescent="0.3">
      <c r="A7" s="27" t="s">
        <v>148</v>
      </c>
      <c r="B7" s="27" t="s">
        <v>113</v>
      </c>
      <c r="C7" s="29" t="s">
        <v>115</v>
      </c>
      <c r="D7" s="27" t="s">
        <v>212</v>
      </c>
      <c r="E7" s="27">
        <v>11</v>
      </c>
      <c r="F7" s="27" t="s">
        <v>291</v>
      </c>
      <c r="G7" s="27" t="s">
        <v>150</v>
      </c>
      <c r="H7" s="27" t="s">
        <v>149</v>
      </c>
      <c r="I7" s="27" t="s">
        <v>149</v>
      </c>
      <c r="J7" s="27" t="s">
        <v>292</v>
      </c>
      <c r="K7" s="30" t="s">
        <v>177</v>
      </c>
      <c r="L7" s="51" t="s">
        <v>293</v>
      </c>
      <c r="M7" s="27">
        <v>101</v>
      </c>
      <c r="N7" s="27" t="s">
        <v>157</v>
      </c>
      <c r="O7" s="28">
        <v>52</v>
      </c>
      <c r="P7" s="28">
        <v>49</v>
      </c>
      <c r="Q7" s="28" t="s">
        <v>151</v>
      </c>
      <c r="R7" s="30" t="s">
        <v>177</v>
      </c>
      <c r="S7" s="27">
        <v>0</v>
      </c>
      <c r="T7" s="27" t="s">
        <v>213</v>
      </c>
      <c r="U7" s="27" t="s">
        <v>294</v>
      </c>
      <c r="V7" s="30" t="s">
        <v>177</v>
      </c>
      <c r="W7" s="40" t="s">
        <v>295</v>
      </c>
      <c r="X7" s="27" t="s">
        <v>215</v>
      </c>
      <c r="Y7" s="27" t="s">
        <v>306</v>
      </c>
      <c r="Z7" s="30" t="s">
        <v>296</v>
      </c>
      <c r="AA7" s="30" t="s">
        <v>297</v>
      </c>
      <c r="AB7" s="30" t="s">
        <v>177</v>
      </c>
      <c r="AC7" s="30" t="s">
        <v>177</v>
      </c>
      <c r="AD7" s="27" t="s">
        <v>298</v>
      </c>
      <c r="AE7" s="27" t="s">
        <v>123</v>
      </c>
      <c r="AF7" s="27" t="s">
        <v>216</v>
      </c>
      <c r="AG7" s="27" t="s">
        <v>217</v>
      </c>
      <c r="AH7" s="30" t="s">
        <v>177</v>
      </c>
      <c r="AI7" s="30" t="s">
        <v>177</v>
      </c>
      <c r="AJ7" s="30" t="s">
        <v>177</v>
      </c>
      <c r="AK7" s="27" t="s">
        <v>127</v>
      </c>
      <c r="AL7" s="27" t="s">
        <v>299</v>
      </c>
      <c r="AM7" s="27" t="s">
        <v>300</v>
      </c>
      <c r="AN7" s="27">
        <v>42</v>
      </c>
      <c r="AO7" s="27" t="s">
        <v>311</v>
      </c>
      <c r="AP7" s="27" t="s">
        <v>138</v>
      </c>
      <c r="AQ7" s="45" t="s">
        <v>301</v>
      </c>
      <c r="AR7" s="50" t="s">
        <v>177</v>
      </c>
      <c r="AS7" s="50" t="s">
        <v>177</v>
      </c>
      <c r="AT7" s="50" t="s">
        <v>177</v>
      </c>
      <c r="AU7" s="27" t="s">
        <v>302</v>
      </c>
      <c r="AV7" s="29" t="s">
        <v>303</v>
      </c>
      <c r="AW7" s="50" t="s">
        <v>177</v>
      </c>
      <c r="AX7" s="50" t="s">
        <v>177</v>
      </c>
      <c r="AY7" s="27" t="s">
        <v>124</v>
      </c>
      <c r="AZ7" s="30" t="s">
        <v>177</v>
      </c>
      <c r="BA7" s="30" t="s">
        <v>177</v>
      </c>
      <c r="BB7" s="30" t="s">
        <v>177</v>
      </c>
    </row>
    <row r="8" spans="1:54" s="21" customFormat="1" x14ac:dyDescent="0.3"/>
    <row r="9" spans="1:54" s="21" customFormat="1" x14ac:dyDescent="0.3"/>
    <row r="10" spans="1:54" s="21" customFormat="1" x14ac:dyDescent="0.3"/>
    <row r="11" spans="1:54" s="21" customFormat="1" x14ac:dyDescent="0.3">
      <c r="V11" s="35"/>
    </row>
    <row r="12" spans="1:54" s="21" customFormat="1" x14ac:dyDescent="0.3"/>
    <row r="13" spans="1:54" s="21" customFormat="1" x14ac:dyDescent="0.3"/>
    <row r="14" spans="1:54" s="21" customFormat="1" x14ac:dyDescent="0.3"/>
    <row r="15" spans="1:54" s="21" customFormat="1" x14ac:dyDescent="0.3">
      <c r="N15" s="36"/>
    </row>
    <row r="16" spans="1:54" s="21" customFormat="1" x14ac:dyDescent="0.3">
      <c r="N16" s="36"/>
      <c r="O16" s="36"/>
    </row>
    <row r="17" spans="14:38" x14ac:dyDescent="0.3">
      <c r="N17" s="32"/>
      <c r="O17" s="32"/>
      <c r="AL17" s="21"/>
    </row>
    <row r="18" spans="14:38" x14ac:dyDescent="0.3">
      <c r="N18" s="32"/>
      <c r="O18" s="32"/>
    </row>
  </sheetData>
  <sheetProtection algorithmName="SHA-512" hashValue="DxY82hHTvQsKDG7e1YV0qNnu1qKmXCvhwNlOb14vSXlkhv+6ucwPOr0IkDY/KA77t+CJ/yAppm5E1up+p7Q23A==" saltValue="QxSRcRC3GUTd1RuiWWYcjA==" spinCount="100000" sheet="1" objects="1" scenarios="1" selectLockedCells="1" selectUnlockedCells="1"/>
  <autoFilter ref="A4:BE7"/>
  <sortState ref="A5:BF63">
    <sortCondition ref="G5:G63"/>
  </sortState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1"/>
  <sheetViews>
    <sheetView topLeftCell="C2" workbookViewId="0">
      <selection activeCell="C6" sqref="C6"/>
    </sheetView>
  </sheetViews>
  <sheetFormatPr defaultRowHeight="12" x14ac:dyDescent="0.3"/>
  <cols>
    <col min="1" max="2" width="0" style="3" hidden="1" customWidth="1"/>
    <col min="3" max="12" width="9" style="3"/>
    <col min="13" max="13" width="15.75" style="3" customWidth="1"/>
    <col min="14" max="14" width="9" style="3"/>
    <col min="15" max="15" width="14.375" style="3" customWidth="1"/>
    <col min="16" max="16384" width="9" style="3"/>
  </cols>
  <sheetData>
    <row r="1" spans="2:24" hidden="1" x14ac:dyDescent="0.3">
      <c r="Q1" s="6" t="s">
        <v>28</v>
      </c>
      <c r="R1" s="11"/>
      <c r="S1" s="12"/>
      <c r="T1" s="6" t="s">
        <v>49</v>
      </c>
      <c r="U1" s="11"/>
      <c r="V1" s="12"/>
      <c r="W1" s="13" t="s">
        <v>68</v>
      </c>
      <c r="X1" s="33"/>
    </row>
    <row r="2" spans="2:24" x14ac:dyDescent="0.3">
      <c r="B2" s="9" t="s">
        <v>58</v>
      </c>
      <c r="C2" s="10" t="s">
        <v>143</v>
      </c>
      <c r="D2" s="10" t="s">
        <v>70</v>
      </c>
      <c r="E2" s="10" t="s">
        <v>72</v>
      </c>
      <c r="F2" s="10" t="s">
        <v>5</v>
      </c>
      <c r="G2" s="10" t="s">
        <v>73</v>
      </c>
      <c r="H2" s="10" t="s">
        <v>28</v>
      </c>
      <c r="I2" s="10" t="s">
        <v>110</v>
      </c>
      <c r="J2" s="10" t="s">
        <v>111</v>
      </c>
      <c r="K2" s="10" t="s">
        <v>49</v>
      </c>
      <c r="L2" s="10" t="s">
        <v>59</v>
      </c>
      <c r="M2" s="10" t="s">
        <v>61</v>
      </c>
      <c r="N2" s="10" t="s">
        <v>60</v>
      </c>
      <c r="O2" s="10" t="s">
        <v>62</v>
      </c>
      <c r="P2" s="10" t="s">
        <v>63</v>
      </c>
      <c r="Q2" s="10" t="s">
        <v>64</v>
      </c>
      <c r="R2" s="10" t="s">
        <v>65</v>
      </c>
      <c r="S2" s="10" t="s">
        <v>66</v>
      </c>
      <c r="T2" s="10" t="s">
        <v>64</v>
      </c>
      <c r="U2" s="10" t="s">
        <v>65</v>
      </c>
      <c r="V2" s="10" t="s">
        <v>66</v>
      </c>
      <c r="W2" s="10" t="s">
        <v>69</v>
      </c>
      <c r="X2" s="10" t="s">
        <v>152</v>
      </c>
    </row>
    <row r="3" spans="2:24" x14ac:dyDescent="0.3">
      <c r="B3" s="5">
        <v>396</v>
      </c>
      <c r="C3" s="5" t="str">
        <f>VLOOKUP(B3,'1_문헌특성'!A:BB,2,0)</f>
        <v>Yahara (2015)</v>
      </c>
      <c r="D3" s="5" t="str">
        <f>VLOOKUP(B3,'1_문헌특성'!A:BB,3,0)</f>
        <v>NRCT</v>
      </c>
      <c r="E3" s="5" t="str">
        <f>VLOOKUP(B3,'1_문헌특성'!A:BB,7,0)</f>
        <v>비뇨기종양</v>
      </c>
      <c r="F3" s="5" t="str">
        <f>VLOOKUP(B3,'1_문헌특성'!A:BB,8,0)</f>
        <v>전립선암</v>
      </c>
      <c r="G3" s="5" t="str">
        <f>VLOOKUP(B3,'1_문헌특성'!A:BB,9,0)</f>
        <v>고위험 및 초고위험 전립선암</v>
      </c>
      <c r="H3" s="33" t="str">
        <f>VLOOKUP(B3,'1_문헌특성'!A:BB,31,0)</f>
        <v>RT+HT</v>
      </c>
      <c r="I3" s="33" t="str">
        <f>VLOOKUP(B3,'1_문헌특성'!A:BB,38,0)</f>
        <v>Thermotron RF-8</v>
      </c>
      <c r="J3" s="33" t="str">
        <f>VLOOKUP(B3,'1_문헌특성'!A:BB,43,0)</f>
        <v xml:space="preserve">RT이후 </v>
      </c>
      <c r="K3" s="33" t="str">
        <f>VLOOKUP(B3,'1_문헌특성'!A:BB,51,0)</f>
        <v>-</v>
      </c>
      <c r="L3" s="33"/>
      <c r="M3" s="33"/>
      <c r="N3" s="33"/>
      <c r="O3" s="33"/>
      <c r="P3" s="33"/>
      <c r="Q3" s="33"/>
      <c r="R3" s="18"/>
      <c r="S3" s="33"/>
      <c r="T3" s="33"/>
      <c r="U3" s="33"/>
      <c r="V3" s="33"/>
      <c r="W3" s="33"/>
      <c r="X3" s="33"/>
    </row>
    <row r="4" spans="2:24" x14ac:dyDescent="0.3">
      <c r="B4" s="5">
        <v>1496</v>
      </c>
      <c r="C4" s="33" t="str">
        <f>VLOOKUP(B4,'1_문헌특성'!A:BB,2,0)</f>
        <v>Merten (2019)</v>
      </c>
      <c r="D4" s="33" t="str">
        <f>VLOOKUP(B4,'1_문헌특성'!A:BB,3,0)</f>
        <v>NRCT</v>
      </c>
      <c r="E4" s="33" t="str">
        <f>VLOOKUP(B4,'1_문헌특성'!A:BB,7,0)</f>
        <v>비뇨기종양</v>
      </c>
      <c r="F4" s="33" t="str">
        <f>VLOOKUP(B4,'1_문헌특성'!A:BB,8,0)</f>
        <v>방광암</v>
      </c>
      <c r="G4" s="33" t="str">
        <f>VLOOKUP(B4,'1_문헌특성'!A:BB,9,0)</f>
        <v>고위험 방광암</v>
      </c>
      <c r="H4" s="33" t="str">
        <f>VLOOKUP(B4,'1_문헌특성'!A:BB,31,0)</f>
        <v>CT+RT+HT</v>
      </c>
      <c r="I4" s="33" t="str">
        <f>VLOOKUP(B4,'1_문헌특성'!A:BB,38,0)</f>
        <v>BSD-2000 3D</v>
      </c>
      <c r="J4" s="33" t="str">
        <f>VLOOKUP(B4,'1_문헌특성'!A:BB,43,0)</f>
        <v>RT 전 60분 이내</v>
      </c>
      <c r="K4" s="33" t="str">
        <f>VLOOKUP(B4,'1_문헌특성'!A:BB,51,0)</f>
        <v>CT+RT</v>
      </c>
      <c r="L4" s="33"/>
      <c r="M4" s="33" t="s">
        <v>226</v>
      </c>
      <c r="N4" s="33" t="s">
        <v>250</v>
      </c>
      <c r="O4" s="33" t="s">
        <v>236</v>
      </c>
      <c r="P4" s="33" t="s">
        <v>251</v>
      </c>
      <c r="Q4" s="33"/>
      <c r="R4" s="18">
        <v>0.87</v>
      </c>
      <c r="S4" s="33" t="s">
        <v>252</v>
      </c>
      <c r="T4" s="33"/>
      <c r="U4" s="18">
        <v>0.64</v>
      </c>
      <c r="V4" s="33" t="s">
        <v>253</v>
      </c>
      <c r="W4" s="33" t="s">
        <v>156</v>
      </c>
      <c r="X4" s="33" t="s">
        <v>254</v>
      </c>
    </row>
    <row r="5" spans="2:24" x14ac:dyDescent="0.3">
      <c r="B5" s="5">
        <v>1496</v>
      </c>
      <c r="C5" s="33" t="str">
        <f>VLOOKUP(B5,'1_문헌특성'!A:BB,2,0)</f>
        <v>Merten (2019)</v>
      </c>
      <c r="D5" s="33" t="str">
        <f>VLOOKUP(B5,'1_문헌특성'!A:BB,3,0)</f>
        <v>NRCT</v>
      </c>
      <c r="E5" s="33" t="str">
        <f>VLOOKUP(B5,'1_문헌특성'!A:BB,7,0)</f>
        <v>비뇨기종양</v>
      </c>
      <c r="F5" s="33" t="str">
        <f>VLOOKUP(B5,'1_문헌특성'!A:BB,8,0)</f>
        <v>방광암</v>
      </c>
      <c r="G5" s="33" t="str">
        <f>VLOOKUP(B5,'1_문헌특성'!A:BB,9,0)</f>
        <v>고위험 방광암</v>
      </c>
      <c r="H5" s="33" t="str">
        <f>VLOOKUP(B5,'1_문헌특성'!A:BB,31,0)</f>
        <v>CT+RT+HT</v>
      </c>
      <c r="I5" s="33" t="str">
        <f>VLOOKUP(B5,'1_문헌특성'!A:BB,38,0)</f>
        <v>BSD-2000 3D</v>
      </c>
      <c r="J5" s="33" t="str">
        <f>VLOOKUP(B5,'1_문헌특성'!A:BB,43,0)</f>
        <v>RT 전 60분 이내</v>
      </c>
      <c r="K5" s="33" t="str">
        <f>VLOOKUP(B5,'1_문헌특성'!A:BB,51,0)</f>
        <v>CT+RT</v>
      </c>
      <c r="L5" s="33"/>
      <c r="M5" s="33" t="s">
        <v>226</v>
      </c>
      <c r="N5" s="33" t="s">
        <v>250</v>
      </c>
      <c r="O5" s="33" t="s">
        <v>236</v>
      </c>
      <c r="P5" s="33" t="s">
        <v>211</v>
      </c>
      <c r="Q5" s="33"/>
      <c r="R5" s="18">
        <v>0.6</v>
      </c>
      <c r="S5" s="33" t="s">
        <v>255</v>
      </c>
      <c r="T5" s="33"/>
      <c r="U5" s="18">
        <v>0.39</v>
      </c>
      <c r="V5" s="33" t="s">
        <v>256</v>
      </c>
      <c r="W5" s="33" t="s">
        <v>156</v>
      </c>
      <c r="X5" s="33" t="s">
        <v>254</v>
      </c>
    </row>
    <row r="6" spans="2:24" x14ac:dyDescent="0.3">
      <c r="B6" s="5">
        <v>1496</v>
      </c>
      <c r="C6" s="33" t="str">
        <f>VLOOKUP(B6,'1_문헌특성'!A:BB,2,0)</f>
        <v>Merten (2019)</v>
      </c>
      <c r="D6" s="33" t="str">
        <f>VLOOKUP(B6,'1_문헌특성'!A:BB,3,0)</f>
        <v>NRCT</v>
      </c>
      <c r="E6" s="33" t="str">
        <f>VLOOKUP(B6,'1_문헌특성'!A:BB,7,0)</f>
        <v>비뇨기종양</v>
      </c>
      <c r="F6" s="33" t="str">
        <f>VLOOKUP(B6,'1_문헌특성'!A:BB,8,0)</f>
        <v>방광암</v>
      </c>
      <c r="G6" s="33" t="str">
        <f>VLOOKUP(B6,'1_문헌특성'!A:BB,9,0)</f>
        <v>고위험 방광암</v>
      </c>
      <c r="H6" s="33" t="str">
        <f>VLOOKUP(B6,'1_문헌특성'!A:BB,31,0)</f>
        <v>CT+RT+HT</v>
      </c>
      <c r="I6" s="33" t="str">
        <f>VLOOKUP(B6,'1_문헌특성'!A:BB,38,0)</f>
        <v>BSD-2000 3D</v>
      </c>
      <c r="J6" s="33" t="str">
        <f>VLOOKUP(B6,'1_문헌특성'!A:BB,43,0)</f>
        <v>RT 전 60분 이내</v>
      </c>
      <c r="K6" s="33" t="str">
        <f>VLOOKUP(B6,'1_문헌특성'!A:BB,51,0)</f>
        <v>CT+RT</v>
      </c>
      <c r="L6" s="33" t="s">
        <v>257</v>
      </c>
      <c r="M6" s="33" t="s">
        <v>226</v>
      </c>
      <c r="N6" s="33" t="s">
        <v>250</v>
      </c>
      <c r="O6" s="33" t="s">
        <v>236</v>
      </c>
      <c r="P6" s="33" t="s">
        <v>251</v>
      </c>
      <c r="Q6" s="33"/>
      <c r="R6" s="18">
        <v>0.94</v>
      </c>
      <c r="S6" s="33" t="s">
        <v>258</v>
      </c>
      <c r="T6" s="33"/>
      <c r="U6" s="18">
        <v>0.75</v>
      </c>
      <c r="V6" s="33" t="s">
        <v>259</v>
      </c>
      <c r="W6" s="33" t="s">
        <v>156</v>
      </c>
      <c r="X6" s="33" t="s">
        <v>254</v>
      </c>
    </row>
    <row r="7" spans="2:24" x14ac:dyDescent="0.3">
      <c r="B7" s="5">
        <v>1496</v>
      </c>
      <c r="C7" s="33" t="str">
        <f>VLOOKUP(B7,'1_문헌특성'!A:BB,2,0)</f>
        <v>Merten (2019)</v>
      </c>
      <c r="D7" s="33" t="str">
        <f>VLOOKUP(B7,'1_문헌특성'!A:BB,3,0)</f>
        <v>NRCT</v>
      </c>
      <c r="E7" s="33" t="str">
        <f>VLOOKUP(B7,'1_문헌특성'!A:BB,7,0)</f>
        <v>비뇨기종양</v>
      </c>
      <c r="F7" s="33" t="str">
        <f>VLOOKUP(B7,'1_문헌특성'!A:BB,8,0)</f>
        <v>방광암</v>
      </c>
      <c r="G7" s="33" t="str">
        <f>VLOOKUP(B7,'1_문헌특성'!A:BB,9,0)</f>
        <v>고위험 방광암</v>
      </c>
      <c r="H7" s="33" t="str">
        <f>VLOOKUP(B7,'1_문헌특성'!A:BB,31,0)</f>
        <v>CT+RT+HT</v>
      </c>
      <c r="I7" s="33" t="str">
        <f>VLOOKUP(B7,'1_문헌특성'!A:BB,38,0)</f>
        <v>BSD-2000 3D</v>
      </c>
      <c r="J7" s="33" t="str">
        <f>VLOOKUP(B7,'1_문헌특성'!A:BB,43,0)</f>
        <v>RT 전 60분 이내</v>
      </c>
      <c r="K7" s="33" t="str">
        <f>VLOOKUP(B7,'1_문헌특성'!A:BB,51,0)</f>
        <v>CT+RT</v>
      </c>
      <c r="L7" s="33" t="s">
        <v>260</v>
      </c>
      <c r="M7" s="33" t="s">
        <v>226</v>
      </c>
      <c r="N7" s="33" t="s">
        <v>250</v>
      </c>
      <c r="O7" s="33" t="s">
        <v>236</v>
      </c>
      <c r="P7" s="33" t="s">
        <v>251</v>
      </c>
      <c r="Q7" s="33"/>
      <c r="R7" s="18">
        <v>0.77</v>
      </c>
      <c r="S7" s="33" t="s">
        <v>261</v>
      </c>
      <c r="T7" s="33"/>
      <c r="U7" s="18">
        <v>0.56999999999999995</v>
      </c>
      <c r="V7" s="33" t="s">
        <v>262</v>
      </c>
      <c r="W7" s="33" t="s">
        <v>156</v>
      </c>
      <c r="X7" s="33" t="s">
        <v>254</v>
      </c>
    </row>
    <row r="8" spans="2:24" x14ac:dyDescent="0.3">
      <c r="B8" s="5">
        <v>1496</v>
      </c>
      <c r="C8" s="33" t="str">
        <f>VLOOKUP(B8,'1_문헌특성'!A:BB,2,0)</f>
        <v>Merten (2019)</v>
      </c>
      <c r="D8" s="33" t="str">
        <f>VLOOKUP(B8,'1_문헌특성'!A:BB,3,0)</f>
        <v>NRCT</v>
      </c>
      <c r="E8" s="33" t="str">
        <f>VLOOKUP(B8,'1_문헌특성'!A:BB,7,0)</f>
        <v>비뇨기종양</v>
      </c>
      <c r="F8" s="33" t="str">
        <f>VLOOKUP(B8,'1_문헌특성'!A:BB,8,0)</f>
        <v>방광암</v>
      </c>
      <c r="G8" s="33" t="str">
        <f>VLOOKUP(B8,'1_문헌특성'!A:BB,9,0)</f>
        <v>고위험 방광암</v>
      </c>
      <c r="H8" s="33" t="str">
        <f>VLOOKUP(B8,'1_문헌특성'!A:BB,31,0)</f>
        <v>CT+RT+HT</v>
      </c>
      <c r="I8" s="33" t="str">
        <f>VLOOKUP(B8,'1_문헌특성'!A:BB,38,0)</f>
        <v>BSD-2000 3D</v>
      </c>
      <c r="J8" s="33" t="str">
        <f>VLOOKUP(B8,'1_문헌특성'!A:BB,43,0)</f>
        <v>RT 전 60분 이내</v>
      </c>
      <c r="K8" s="33" t="str">
        <f>VLOOKUP(B8,'1_문헌특성'!A:BB,51,0)</f>
        <v>CT+RT</v>
      </c>
      <c r="L8" s="33"/>
      <c r="M8" s="33" t="s">
        <v>263</v>
      </c>
      <c r="N8" s="33" t="s">
        <v>264</v>
      </c>
      <c r="O8" s="33" t="s">
        <v>236</v>
      </c>
      <c r="P8" s="33" t="s">
        <v>251</v>
      </c>
      <c r="Q8" s="33"/>
      <c r="R8" s="18">
        <v>0.66</v>
      </c>
      <c r="S8" s="33" t="s">
        <v>265</v>
      </c>
      <c r="T8" s="33"/>
      <c r="U8" s="18">
        <v>0.4</v>
      </c>
      <c r="V8" s="33" t="s">
        <v>266</v>
      </c>
      <c r="W8" s="33" t="s">
        <v>156</v>
      </c>
      <c r="X8" s="33" t="s">
        <v>254</v>
      </c>
    </row>
    <row r="9" spans="2:24" x14ac:dyDescent="0.3">
      <c r="B9" s="5">
        <v>1496</v>
      </c>
      <c r="C9" s="33" t="str">
        <f>VLOOKUP(B9,'1_문헌특성'!A:BB,2,0)</f>
        <v>Merten (2019)</v>
      </c>
      <c r="D9" s="33" t="str">
        <f>VLOOKUP(B9,'1_문헌특성'!A:BB,3,0)</f>
        <v>NRCT</v>
      </c>
      <c r="E9" s="33" t="str">
        <f>VLOOKUP(B9,'1_문헌특성'!A:BB,7,0)</f>
        <v>비뇨기종양</v>
      </c>
      <c r="F9" s="33" t="str">
        <f>VLOOKUP(B9,'1_문헌특성'!A:BB,8,0)</f>
        <v>방광암</v>
      </c>
      <c r="G9" s="33" t="str">
        <f>VLOOKUP(B9,'1_문헌특성'!A:BB,9,0)</f>
        <v>고위험 방광암</v>
      </c>
      <c r="H9" s="33" t="str">
        <f>VLOOKUP(B9,'1_문헌특성'!A:BB,31,0)</f>
        <v>CT+RT+HT</v>
      </c>
      <c r="I9" s="33" t="str">
        <f>VLOOKUP(B9,'1_문헌특성'!A:BB,38,0)</f>
        <v>BSD-2000 3D</v>
      </c>
      <c r="J9" s="33" t="str">
        <f>VLOOKUP(B9,'1_문헌특성'!A:BB,43,0)</f>
        <v>RT 전 60분 이내</v>
      </c>
      <c r="K9" s="33" t="str">
        <f>VLOOKUP(B9,'1_문헌특성'!A:BB,51,0)</f>
        <v>CT+RT</v>
      </c>
      <c r="L9" s="33"/>
      <c r="M9" s="33" t="s">
        <v>263</v>
      </c>
      <c r="N9" s="33" t="s">
        <v>264</v>
      </c>
      <c r="O9" s="33" t="s">
        <v>236</v>
      </c>
      <c r="P9" s="33" t="s">
        <v>211</v>
      </c>
      <c r="Q9" s="33"/>
      <c r="R9" s="18">
        <v>0.46</v>
      </c>
      <c r="S9" s="33" t="s">
        <v>267</v>
      </c>
      <c r="T9" s="33"/>
      <c r="U9" s="18">
        <v>0.24</v>
      </c>
      <c r="V9" s="33" t="s">
        <v>268</v>
      </c>
      <c r="W9" s="33" t="s">
        <v>156</v>
      </c>
      <c r="X9" s="33" t="s">
        <v>254</v>
      </c>
    </row>
    <row r="10" spans="2:24" x14ac:dyDescent="0.3">
      <c r="B10" s="5">
        <v>1496</v>
      </c>
      <c r="C10" s="33" t="str">
        <f>VLOOKUP(B10,'1_문헌특성'!A:BB,2,0)</f>
        <v>Merten (2019)</v>
      </c>
      <c r="D10" s="33" t="str">
        <f>VLOOKUP(B10,'1_문헌특성'!A:BB,3,0)</f>
        <v>NRCT</v>
      </c>
      <c r="E10" s="33" t="str">
        <f>VLOOKUP(B10,'1_문헌특성'!A:BB,7,0)</f>
        <v>비뇨기종양</v>
      </c>
      <c r="F10" s="33" t="str">
        <f>VLOOKUP(B10,'1_문헌특성'!A:BB,8,0)</f>
        <v>방광암</v>
      </c>
      <c r="G10" s="33" t="str">
        <f>VLOOKUP(B10,'1_문헌특성'!A:BB,9,0)</f>
        <v>고위험 방광암</v>
      </c>
      <c r="H10" s="33" t="str">
        <f>VLOOKUP(B10,'1_문헌특성'!A:BB,31,0)</f>
        <v>CT+RT+HT</v>
      </c>
      <c r="I10" s="33" t="str">
        <f>VLOOKUP(B10,'1_문헌특성'!A:BB,38,0)</f>
        <v>BSD-2000 3D</v>
      </c>
      <c r="J10" s="33" t="str">
        <f>VLOOKUP(B10,'1_문헌특성'!A:BB,43,0)</f>
        <v>RT 전 60분 이내</v>
      </c>
      <c r="K10" s="33" t="str">
        <f>VLOOKUP(B10,'1_문헌특성'!A:BB,51,0)</f>
        <v>CT+RT</v>
      </c>
      <c r="L10" s="33" t="s">
        <v>257</v>
      </c>
      <c r="M10" s="33" t="s">
        <v>263</v>
      </c>
      <c r="N10" s="33" t="s">
        <v>264</v>
      </c>
      <c r="O10" s="33" t="s">
        <v>236</v>
      </c>
      <c r="P10" s="33" t="s">
        <v>251</v>
      </c>
      <c r="Q10" s="33"/>
      <c r="R10" s="18">
        <v>0.7</v>
      </c>
      <c r="S10" s="33" t="s">
        <v>269</v>
      </c>
      <c r="T10" s="33"/>
      <c r="U10" s="18">
        <v>0.46</v>
      </c>
      <c r="V10" s="33" t="s">
        <v>270</v>
      </c>
      <c r="W10" s="33" t="s">
        <v>156</v>
      </c>
      <c r="X10" s="33"/>
    </row>
    <row r="11" spans="2:24" x14ac:dyDescent="0.3">
      <c r="B11" s="5">
        <v>1496</v>
      </c>
      <c r="C11" s="33" t="str">
        <f>VLOOKUP(B11,'1_문헌특성'!A:BB,2,0)</f>
        <v>Merten (2019)</v>
      </c>
      <c r="D11" s="33" t="str">
        <f>VLOOKUP(B11,'1_문헌특성'!A:BB,3,0)</f>
        <v>NRCT</v>
      </c>
      <c r="E11" s="33" t="str">
        <f>VLOOKUP(B11,'1_문헌특성'!A:BB,7,0)</f>
        <v>비뇨기종양</v>
      </c>
      <c r="F11" s="33" t="str">
        <f>VLOOKUP(B11,'1_문헌특성'!A:BB,8,0)</f>
        <v>방광암</v>
      </c>
      <c r="G11" s="33" t="str">
        <f>VLOOKUP(B11,'1_문헌특성'!A:BB,9,0)</f>
        <v>고위험 방광암</v>
      </c>
      <c r="H11" s="33" t="str">
        <f>VLOOKUP(B11,'1_문헌특성'!A:BB,31,0)</f>
        <v>CT+RT+HT</v>
      </c>
      <c r="I11" s="33" t="str">
        <f>VLOOKUP(B11,'1_문헌특성'!A:BB,38,0)</f>
        <v>BSD-2000 3D</v>
      </c>
      <c r="J11" s="33" t="str">
        <f>VLOOKUP(B11,'1_문헌특성'!A:BB,43,0)</f>
        <v>RT 전 60분 이내</v>
      </c>
      <c r="K11" s="33" t="str">
        <f>VLOOKUP(B11,'1_문헌특성'!A:BB,51,0)</f>
        <v>CT+RT</v>
      </c>
      <c r="L11" s="33" t="s">
        <v>260</v>
      </c>
      <c r="M11" s="33" t="s">
        <v>263</v>
      </c>
      <c r="N11" s="33" t="s">
        <v>264</v>
      </c>
      <c r="O11" s="33" t="s">
        <v>236</v>
      </c>
      <c r="P11" s="33"/>
      <c r="Q11" s="33"/>
      <c r="R11" s="18">
        <v>0.6</v>
      </c>
      <c r="S11" s="33" t="s">
        <v>271</v>
      </c>
      <c r="T11" s="33"/>
      <c r="U11" s="18">
        <v>0.34</v>
      </c>
      <c r="V11" s="33" t="s">
        <v>272</v>
      </c>
      <c r="W11" s="33" t="s">
        <v>156</v>
      </c>
      <c r="X11" s="33"/>
    </row>
  </sheetData>
  <sheetProtection algorithmName="SHA-512" hashValue="nyCydIL6DswRhAEkvcehsmQSy5F2nD1GBsCP/HAZ+o3huHlYUeXluP3K2sl/Ft9j9IJQXgh7d1Ev7EhIErqs6w==" saltValue="JeXHo1Q52D+ruFCeztdQSg==" spinCount="100000" sheet="1" objects="1" scenarios="1" selectLockedCells="1" selectUnlockedCells="1"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28"/>
  <sheetViews>
    <sheetView topLeftCell="A7" zoomScaleNormal="100" workbookViewId="0">
      <pane xSplit="2" ySplit="1" topLeftCell="C8" activePane="bottomRight" state="frozen"/>
      <selection activeCell="A7" sqref="A7"/>
      <selection pane="topRight" activeCell="C7" sqref="C7"/>
      <selection pane="bottomLeft" activeCell="A8" sqref="A8"/>
      <selection pane="bottomRight" activeCell="D13" sqref="D13"/>
    </sheetView>
  </sheetViews>
  <sheetFormatPr defaultRowHeight="12" x14ac:dyDescent="0.3"/>
  <cols>
    <col min="1" max="2" width="0" style="39" hidden="1" customWidth="1"/>
    <col min="3" max="3" width="18.5" style="39" customWidth="1"/>
    <col min="4" max="9" width="9" style="39"/>
    <col min="10" max="10" width="12.625" style="39" customWidth="1"/>
    <col min="11" max="12" width="9" style="39"/>
    <col min="13" max="13" width="16.625" style="39" customWidth="1"/>
    <col min="14" max="14" width="22.375" style="39" customWidth="1"/>
    <col min="15" max="15" width="9" style="39"/>
    <col min="16" max="16" width="16.5" style="39" customWidth="1"/>
    <col min="17" max="22" width="9" style="39"/>
    <col min="23" max="23" width="9.75" style="39" customWidth="1"/>
    <col min="24" max="16384" width="9" style="39"/>
  </cols>
  <sheetData>
    <row r="1" spans="2:27" x14ac:dyDescent="0.3">
      <c r="C1" s="42" t="s">
        <v>74</v>
      </c>
    </row>
    <row r="2" spans="2:27" x14ac:dyDescent="0.3">
      <c r="C2" s="39" t="s">
        <v>56</v>
      </c>
    </row>
    <row r="3" spans="2:27" x14ac:dyDescent="0.3">
      <c r="C3" s="39" t="s">
        <v>57</v>
      </c>
    </row>
    <row r="5" spans="2:27" x14ac:dyDescent="0.3">
      <c r="C5" s="39" t="s">
        <v>145</v>
      </c>
    </row>
    <row r="6" spans="2:27" x14ac:dyDescent="0.3">
      <c r="Q6" s="52" t="s">
        <v>28</v>
      </c>
      <c r="R6" s="53"/>
      <c r="S6" s="54"/>
      <c r="T6" s="52" t="s">
        <v>49</v>
      </c>
      <c r="U6" s="53"/>
      <c r="V6" s="54"/>
      <c r="W6" s="55" t="s">
        <v>178</v>
      </c>
      <c r="X6" s="54" t="s">
        <v>79</v>
      </c>
      <c r="Y6" s="54"/>
      <c r="Z6" s="53"/>
      <c r="AA6" s="41"/>
    </row>
    <row r="7" spans="2:27" x14ac:dyDescent="0.3">
      <c r="B7" s="37" t="s">
        <v>58</v>
      </c>
      <c r="C7" s="10" t="s">
        <v>143</v>
      </c>
      <c r="D7" s="10" t="s">
        <v>70</v>
      </c>
      <c r="E7" s="10" t="s">
        <v>72</v>
      </c>
      <c r="F7" s="10" t="s">
        <v>5</v>
      </c>
      <c r="G7" s="10" t="s">
        <v>73</v>
      </c>
      <c r="H7" s="10" t="s">
        <v>28</v>
      </c>
      <c r="I7" s="10" t="s">
        <v>110</v>
      </c>
      <c r="J7" s="10" t="s">
        <v>111</v>
      </c>
      <c r="K7" s="10" t="s">
        <v>49</v>
      </c>
      <c r="L7" s="10" t="s">
        <v>59</v>
      </c>
      <c r="M7" s="10" t="s">
        <v>61</v>
      </c>
      <c r="N7" s="10" t="s">
        <v>60</v>
      </c>
      <c r="O7" s="10" t="s">
        <v>62</v>
      </c>
      <c r="P7" s="10" t="s">
        <v>63</v>
      </c>
      <c r="Q7" s="10" t="s">
        <v>75</v>
      </c>
      <c r="R7" s="10" t="s">
        <v>76</v>
      </c>
      <c r="S7" s="10" t="s">
        <v>236</v>
      </c>
      <c r="T7" s="10" t="s">
        <v>75</v>
      </c>
      <c r="U7" s="10" t="s">
        <v>76</v>
      </c>
      <c r="V7" s="10" t="s">
        <v>236</v>
      </c>
      <c r="W7" s="10" t="s">
        <v>176</v>
      </c>
      <c r="X7" s="10" t="s">
        <v>78</v>
      </c>
      <c r="Y7" s="10" t="s">
        <v>77</v>
      </c>
      <c r="Z7" s="10" t="s">
        <v>67</v>
      </c>
      <c r="AA7" s="10" t="s">
        <v>69</v>
      </c>
    </row>
    <row r="8" spans="2:27" x14ac:dyDescent="0.3">
      <c r="B8" s="37">
        <v>396</v>
      </c>
      <c r="C8" s="37" t="str">
        <f>VLOOKUP(B8,'1_문헌특성'!A:BB,2,0)</f>
        <v>Yahara (2015)</v>
      </c>
      <c r="D8" s="37" t="str">
        <f>VLOOKUP(B8,'1_문헌특성'!A:BB,3,0)</f>
        <v>NRCT</v>
      </c>
      <c r="E8" s="37" t="str">
        <f>VLOOKUP(B8,'1_문헌특성'!A:BB,7,0)</f>
        <v>비뇨기종양</v>
      </c>
      <c r="F8" s="37" t="str">
        <f>VLOOKUP(B8,'1_문헌특성'!A:BB,8,0)</f>
        <v>전립선암</v>
      </c>
      <c r="G8" s="37" t="str">
        <f>VLOOKUP(B8,'1_문헌특성'!A:BB,9,0)</f>
        <v>고위험 및 초고위험 전립선암</v>
      </c>
      <c r="H8" s="37" t="str">
        <f>VLOOKUP(B8,'1_문헌특성'!A:BB,31,0)</f>
        <v>RT+HT</v>
      </c>
      <c r="I8" s="37" t="str">
        <f>VLOOKUP(B8,'1_문헌특성'!A:BB,38,0)</f>
        <v>Thermotron RF-8</v>
      </c>
      <c r="J8" s="37" t="str">
        <f>VLOOKUP(B8,'1_문헌특성'!A:BB,43,0)</f>
        <v xml:space="preserve">RT이후 </v>
      </c>
      <c r="K8" s="37" t="str">
        <f>VLOOKUP(B8,'1_문헌특성'!A:BB,51,0)</f>
        <v>-</v>
      </c>
      <c r="L8" s="37" t="s">
        <v>161</v>
      </c>
      <c r="M8" s="38" t="s">
        <v>164</v>
      </c>
      <c r="N8" s="38" t="s">
        <v>307</v>
      </c>
      <c r="O8" s="38" t="s">
        <v>165</v>
      </c>
      <c r="P8" s="38" t="s">
        <v>162</v>
      </c>
      <c r="Q8" s="38">
        <v>82</v>
      </c>
      <c r="R8" s="56"/>
      <c r="S8" s="56">
        <v>0.82</v>
      </c>
      <c r="T8" s="38">
        <v>64</v>
      </c>
      <c r="U8" s="56"/>
      <c r="V8" s="56">
        <v>0.81</v>
      </c>
      <c r="W8" s="76">
        <v>0.3</v>
      </c>
      <c r="X8" s="38"/>
      <c r="Y8" s="38"/>
      <c r="Z8" s="38"/>
      <c r="AA8" s="38"/>
    </row>
    <row r="9" spans="2:27" x14ac:dyDescent="0.3">
      <c r="B9" s="37">
        <v>396</v>
      </c>
      <c r="C9" s="37" t="str">
        <f>VLOOKUP(B9,'1_문헌특성'!A:BB,2,0)</f>
        <v>Yahara (2015)</v>
      </c>
      <c r="D9" s="37" t="str">
        <f>VLOOKUP(B9,'1_문헌특성'!A:BB,3,0)</f>
        <v>NRCT</v>
      </c>
      <c r="E9" s="37" t="str">
        <f>VLOOKUP(B9,'1_문헌특성'!A:BB,7,0)</f>
        <v>비뇨기종양</v>
      </c>
      <c r="F9" s="37" t="str">
        <f>VLOOKUP(B9,'1_문헌특성'!A:BB,8,0)</f>
        <v>전립선암</v>
      </c>
      <c r="G9" s="37" t="str">
        <f>VLOOKUP(B9,'1_문헌특성'!A:BB,9,0)</f>
        <v>고위험 및 초고위험 전립선암</v>
      </c>
      <c r="H9" s="37" t="str">
        <f>VLOOKUP(B9,'1_문헌특성'!A:BB,31,0)</f>
        <v>RT+HT</v>
      </c>
      <c r="I9" s="37" t="str">
        <f>VLOOKUP(B9,'1_문헌특성'!A:BB,38,0)</f>
        <v>Thermotron RF-8</v>
      </c>
      <c r="J9" s="37" t="str">
        <f>VLOOKUP(B9,'1_문헌특성'!A:BB,43,0)</f>
        <v xml:space="preserve">RT이후 </v>
      </c>
      <c r="K9" s="37" t="str">
        <f>VLOOKUP(B9,'1_문헌특성'!A:BB,51,0)</f>
        <v>-</v>
      </c>
      <c r="L9" s="37" t="s">
        <v>161</v>
      </c>
      <c r="M9" s="38" t="s">
        <v>164</v>
      </c>
      <c r="N9" s="38" t="s">
        <v>307</v>
      </c>
      <c r="O9" s="38" t="s">
        <v>165</v>
      </c>
      <c r="P9" s="38" t="s">
        <v>163</v>
      </c>
      <c r="Q9" s="38">
        <v>82</v>
      </c>
      <c r="R9" s="56"/>
      <c r="S9" s="56">
        <v>0.78</v>
      </c>
      <c r="T9" s="38">
        <v>64</v>
      </c>
      <c r="U9" s="56"/>
      <c r="V9" s="56">
        <v>0.72</v>
      </c>
      <c r="W9" s="77"/>
      <c r="X9" s="38"/>
      <c r="Y9" s="38"/>
      <c r="Z9" s="38"/>
      <c r="AA9" s="38"/>
    </row>
    <row r="10" spans="2:27" x14ac:dyDescent="0.3">
      <c r="B10" s="37">
        <v>396</v>
      </c>
      <c r="C10" s="37" t="str">
        <f>VLOOKUP(B10,'1_문헌특성'!A:BB,2,0)</f>
        <v>Yahara (2015)</v>
      </c>
      <c r="D10" s="37" t="str">
        <f>VLOOKUP(B10,'1_문헌특성'!A:BB,3,0)</f>
        <v>NRCT</v>
      </c>
      <c r="E10" s="37" t="str">
        <f>VLOOKUP(B10,'1_문헌특성'!A:BB,7,0)</f>
        <v>비뇨기종양</v>
      </c>
      <c r="F10" s="37" t="str">
        <f>VLOOKUP(B10,'1_문헌특성'!A:BB,8,0)</f>
        <v>전립선암</v>
      </c>
      <c r="G10" s="37" t="str">
        <f>VLOOKUP(B10,'1_문헌특성'!A:BB,9,0)</f>
        <v>고위험 및 초고위험 전립선암</v>
      </c>
      <c r="H10" s="37" t="str">
        <f>VLOOKUP(B10,'1_문헌특성'!A:BB,31,0)</f>
        <v>RT+HT</v>
      </c>
      <c r="I10" s="37" t="str">
        <f>VLOOKUP(B10,'1_문헌특성'!A:BB,38,0)</f>
        <v>Thermotron RF-8</v>
      </c>
      <c r="J10" s="37" t="str">
        <f>VLOOKUP(B10,'1_문헌특성'!A:BB,43,0)</f>
        <v xml:space="preserve">RT이후 </v>
      </c>
      <c r="K10" s="37" t="str">
        <f>VLOOKUP(B10,'1_문헌특성'!A:BB,51,0)</f>
        <v>-</v>
      </c>
      <c r="L10" s="37" t="s">
        <v>161</v>
      </c>
      <c r="M10" s="38" t="s">
        <v>166</v>
      </c>
      <c r="N10" s="38" t="s">
        <v>307</v>
      </c>
      <c r="O10" s="38" t="s">
        <v>165</v>
      </c>
      <c r="P10" s="38" t="s">
        <v>162</v>
      </c>
      <c r="Q10" s="38">
        <v>82</v>
      </c>
      <c r="R10" s="56"/>
      <c r="S10" s="56">
        <v>0.96</v>
      </c>
      <c r="T10" s="38">
        <v>64</v>
      </c>
      <c r="U10" s="56"/>
      <c r="V10" s="56">
        <v>0.95</v>
      </c>
      <c r="W10" s="78">
        <v>0.63</v>
      </c>
      <c r="X10" s="38"/>
      <c r="Y10" s="38"/>
      <c r="Z10" s="38"/>
      <c r="AA10" s="38"/>
    </row>
    <row r="11" spans="2:27" x14ac:dyDescent="0.3">
      <c r="B11" s="37">
        <v>396</v>
      </c>
      <c r="C11" s="37" t="str">
        <f>VLOOKUP(B11,'1_문헌특성'!A:BB,2,0)</f>
        <v>Yahara (2015)</v>
      </c>
      <c r="D11" s="37" t="str">
        <f>VLOOKUP(B11,'1_문헌특성'!A:BB,3,0)</f>
        <v>NRCT</v>
      </c>
      <c r="E11" s="37" t="str">
        <f>VLOOKUP(B11,'1_문헌특성'!A:BB,7,0)</f>
        <v>비뇨기종양</v>
      </c>
      <c r="F11" s="37" t="str">
        <f>VLOOKUP(B11,'1_문헌특성'!A:BB,8,0)</f>
        <v>전립선암</v>
      </c>
      <c r="G11" s="37" t="str">
        <f>VLOOKUP(B11,'1_문헌특성'!A:BB,9,0)</f>
        <v>고위험 및 초고위험 전립선암</v>
      </c>
      <c r="H11" s="37" t="str">
        <f>VLOOKUP(B11,'1_문헌특성'!A:BB,31,0)</f>
        <v>RT+HT</v>
      </c>
      <c r="I11" s="37" t="str">
        <f>VLOOKUP(B11,'1_문헌특성'!A:BB,38,0)</f>
        <v>Thermotron RF-8</v>
      </c>
      <c r="J11" s="37" t="str">
        <f>VLOOKUP(B11,'1_문헌특성'!A:BB,43,0)</f>
        <v xml:space="preserve">RT이후 </v>
      </c>
      <c r="K11" s="37" t="str">
        <f>VLOOKUP(B11,'1_문헌특성'!A:BB,51,0)</f>
        <v>-</v>
      </c>
      <c r="L11" s="37" t="s">
        <v>161</v>
      </c>
      <c r="M11" s="38" t="s">
        <v>166</v>
      </c>
      <c r="N11" s="38" t="s">
        <v>307</v>
      </c>
      <c r="O11" s="38" t="s">
        <v>165</v>
      </c>
      <c r="P11" s="38" t="s">
        <v>163</v>
      </c>
      <c r="Q11" s="38">
        <v>82</v>
      </c>
      <c r="R11" s="56"/>
      <c r="S11" s="56">
        <v>0.91</v>
      </c>
      <c r="T11" s="38">
        <v>64</v>
      </c>
      <c r="U11" s="56"/>
      <c r="V11" s="56">
        <v>0.91</v>
      </c>
      <c r="W11" s="79"/>
      <c r="X11" s="38"/>
      <c r="Y11" s="38"/>
      <c r="Z11" s="38"/>
      <c r="AA11" s="38"/>
    </row>
    <row r="12" spans="2:27" x14ac:dyDescent="0.3">
      <c r="B12" s="37">
        <v>396</v>
      </c>
      <c r="C12" s="37" t="str">
        <f>VLOOKUP(B12,'1_문헌특성'!A:BB,2,0)</f>
        <v>Yahara (2015)</v>
      </c>
      <c r="D12" s="37" t="str">
        <f>VLOOKUP(B12,'1_문헌특성'!A:BB,3,0)</f>
        <v>NRCT</v>
      </c>
      <c r="E12" s="37" t="str">
        <f>VLOOKUP(B12,'1_문헌특성'!A:BB,7,0)</f>
        <v>비뇨기종양</v>
      </c>
      <c r="F12" s="37" t="str">
        <f>VLOOKUP(B12,'1_문헌특성'!A:BB,8,0)</f>
        <v>전립선암</v>
      </c>
      <c r="G12" s="37" t="str">
        <f>VLOOKUP(B12,'1_문헌특성'!A:BB,9,0)</f>
        <v>고위험 및 초고위험 전립선암</v>
      </c>
      <c r="H12" s="37" t="str">
        <f>VLOOKUP(B12,'1_문헌특성'!A:BB,31,0)</f>
        <v>RT+HT</v>
      </c>
      <c r="I12" s="37" t="str">
        <f>VLOOKUP(B12,'1_문헌특성'!A:BB,38,0)</f>
        <v>Thermotron RF-8</v>
      </c>
      <c r="J12" s="37" t="str">
        <f>VLOOKUP(B12,'1_문헌특성'!A:BB,43,0)</f>
        <v xml:space="preserve">RT이후 </v>
      </c>
      <c r="K12" s="37" t="str">
        <f>VLOOKUP(B12,'1_문헌특성'!A:BB,51,0)</f>
        <v>-</v>
      </c>
      <c r="L12" s="37" t="s">
        <v>161</v>
      </c>
      <c r="M12" s="38" t="s">
        <v>167</v>
      </c>
      <c r="N12" s="38" t="s">
        <v>307</v>
      </c>
      <c r="O12" s="38" t="s">
        <v>165</v>
      </c>
      <c r="P12" s="38" t="s">
        <v>162</v>
      </c>
      <c r="Q12" s="38">
        <v>82</v>
      </c>
      <c r="R12" s="56" t="s">
        <v>168</v>
      </c>
      <c r="S12" s="56"/>
      <c r="T12" s="38">
        <v>64</v>
      </c>
      <c r="U12" s="56" t="s">
        <v>170</v>
      </c>
      <c r="V12" s="57"/>
      <c r="W12" s="58" t="s">
        <v>177</v>
      </c>
      <c r="X12" s="38"/>
      <c r="Y12" s="38"/>
      <c r="Z12" s="38"/>
      <c r="AA12" s="38"/>
    </row>
    <row r="13" spans="2:27" ht="36" x14ac:dyDescent="0.3">
      <c r="B13" s="37">
        <v>396</v>
      </c>
      <c r="C13" s="37" t="str">
        <f>VLOOKUP(B13,'1_문헌특성'!A:BB,2,0)</f>
        <v>Yahara (2015)</v>
      </c>
      <c r="D13" s="37" t="str">
        <f>VLOOKUP(B13,'1_문헌특성'!A:BB,3,0)</f>
        <v>NRCT</v>
      </c>
      <c r="E13" s="37" t="str">
        <f>VLOOKUP(B13,'1_문헌특성'!A:BB,7,0)</f>
        <v>비뇨기종양</v>
      </c>
      <c r="F13" s="37" t="str">
        <f>VLOOKUP(B13,'1_문헌특성'!A:BB,8,0)</f>
        <v>전립선암</v>
      </c>
      <c r="G13" s="37" t="str">
        <f>VLOOKUP(B13,'1_문헌특성'!A:BB,9,0)</f>
        <v>고위험 및 초고위험 전립선암</v>
      </c>
      <c r="H13" s="37" t="str">
        <f>VLOOKUP(B13,'1_문헌특성'!A:BB,31,0)</f>
        <v>RT+HT</v>
      </c>
      <c r="I13" s="37" t="str">
        <f>VLOOKUP(B13,'1_문헌특성'!A:BB,38,0)</f>
        <v>Thermotron RF-8</v>
      </c>
      <c r="J13" s="37" t="str">
        <f>VLOOKUP(B13,'1_문헌특성'!A:BB,43,0)</f>
        <v xml:space="preserve">RT이후 </v>
      </c>
      <c r="K13" s="37" t="str">
        <f>VLOOKUP(B13,'1_문헌특성'!A:BB,51,0)</f>
        <v>-</v>
      </c>
      <c r="L13" s="37" t="s">
        <v>161</v>
      </c>
      <c r="M13" s="38" t="s">
        <v>167</v>
      </c>
      <c r="N13" s="38" t="s">
        <v>307</v>
      </c>
      <c r="O13" s="38" t="s">
        <v>165</v>
      </c>
      <c r="P13" s="38" t="s">
        <v>163</v>
      </c>
      <c r="Q13" s="38">
        <v>82</v>
      </c>
      <c r="R13" s="56" t="s">
        <v>169</v>
      </c>
      <c r="S13" s="56"/>
      <c r="T13" s="38">
        <v>64</v>
      </c>
      <c r="U13" s="59" t="s">
        <v>171</v>
      </c>
      <c r="V13" s="60"/>
      <c r="W13" s="61"/>
      <c r="X13" s="38"/>
      <c r="Y13" s="38"/>
      <c r="Z13" s="38"/>
      <c r="AA13" s="38"/>
    </row>
    <row r="14" spans="2:27" x14ac:dyDescent="0.3">
      <c r="B14" s="37">
        <v>1496</v>
      </c>
      <c r="C14" s="37" t="str">
        <f>VLOOKUP(B14,'1_문헌특성'!A:BB,2,0)</f>
        <v>Merten (2019)</v>
      </c>
      <c r="D14" s="37" t="str">
        <f>VLOOKUP(B14,'1_문헌특성'!A:BB,3,0)</f>
        <v>NRCT</v>
      </c>
      <c r="E14" s="37" t="str">
        <f>VLOOKUP(B14,'1_문헌특성'!A:BB,7,0)</f>
        <v>비뇨기종양</v>
      </c>
      <c r="F14" s="37" t="str">
        <f>VLOOKUP(B14,'1_문헌특성'!A:BB,8,0)</f>
        <v>방광암</v>
      </c>
      <c r="G14" s="37" t="str">
        <f>VLOOKUP(B14,'1_문헌특성'!A:BB,9,0)</f>
        <v>고위험 방광암</v>
      </c>
      <c r="H14" s="37" t="str">
        <f>VLOOKUP(B14,'1_문헌특성'!A:BB,31,0)</f>
        <v>CT+RT+HT</v>
      </c>
      <c r="I14" s="37" t="str">
        <f>VLOOKUP(B14,'1_문헌특성'!A:BB,38,0)</f>
        <v>BSD-2000 3D</v>
      </c>
      <c r="J14" s="37" t="str">
        <f>VLOOKUP(B14,'1_문헌특성'!A:BB,43,0)</f>
        <v>RT 전 60분 이내</v>
      </c>
      <c r="K14" s="37" t="str">
        <f>VLOOKUP(B14,'1_문헌특성'!A:BB,51,0)</f>
        <v>CT+RT</v>
      </c>
      <c r="L14" s="37"/>
      <c r="M14" s="38" t="s">
        <v>273</v>
      </c>
      <c r="N14" s="38" t="s">
        <v>274</v>
      </c>
      <c r="O14" s="38"/>
      <c r="P14" s="38"/>
      <c r="Q14" s="38"/>
      <c r="R14" s="62"/>
      <c r="S14" s="38"/>
      <c r="T14" s="62"/>
      <c r="U14" s="62"/>
      <c r="V14" s="38" t="s">
        <v>179</v>
      </c>
      <c r="W14" s="38">
        <v>0.46</v>
      </c>
      <c r="X14" s="38" t="s">
        <v>275</v>
      </c>
      <c r="Y14" s="38">
        <v>4.0000000000000001E-3</v>
      </c>
      <c r="Z14" s="38" t="s">
        <v>184</v>
      </c>
      <c r="AA14" s="38">
        <v>1E-3</v>
      </c>
    </row>
    <row r="15" spans="2:27" x14ac:dyDescent="0.3">
      <c r="B15" s="37">
        <v>1496</v>
      </c>
      <c r="C15" s="37" t="str">
        <f>VLOOKUP(B15,'1_문헌특성'!A:BB,2,0)</f>
        <v>Merten (2019)</v>
      </c>
      <c r="D15" s="37" t="str">
        <f>VLOOKUP(B15,'1_문헌특성'!A:BB,3,0)</f>
        <v>NRCT</v>
      </c>
      <c r="E15" s="37" t="str">
        <f>VLOOKUP(B15,'1_문헌특성'!A:BB,7,0)</f>
        <v>비뇨기종양</v>
      </c>
      <c r="F15" s="37" t="str">
        <f>VLOOKUP(B15,'1_문헌특성'!A:BB,8,0)</f>
        <v>방광암</v>
      </c>
      <c r="G15" s="37" t="str">
        <f>VLOOKUP(B15,'1_문헌특성'!A:BB,9,0)</f>
        <v>고위험 방광암</v>
      </c>
      <c r="H15" s="37" t="str">
        <f>VLOOKUP(B15,'1_문헌특성'!A:BB,31,0)</f>
        <v>CT+RT+HT</v>
      </c>
      <c r="I15" s="37" t="str">
        <f>VLOOKUP(B15,'1_문헌특성'!A:BB,38,0)</f>
        <v>BSD-2000 3D</v>
      </c>
      <c r="J15" s="37" t="str">
        <f>VLOOKUP(B15,'1_문헌특성'!A:BB,43,0)</f>
        <v>RT 전 60분 이내</v>
      </c>
      <c r="K15" s="37" t="str">
        <f>VLOOKUP(B15,'1_문헌특성'!A:BB,51,0)</f>
        <v>CT+RT</v>
      </c>
      <c r="L15" s="37"/>
      <c r="M15" s="38" t="s">
        <v>276</v>
      </c>
      <c r="N15" s="38" t="s">
        <v>277</v>
      </c>
      <c r="O15" s="38"/>
      <c r="P15" s="38"/>
      <c r="Q15" s="38"/>
      <c r="R15" s="62"/>
      <c r="S15" s="38"/>
      <c r="T15" s="62"/>
      <c r="U15" s="62"/>
      <c r="V15" s="38" t="s">
        <v>179</v>
      </c>
      <c r="W15" s="38">
        <v>0.56000000000000005</v>
      </c>
      <c r="X15" s="38" t="s">
        <v>278</v>
      </c>
      <c r="Y15" s="38">
        <v>6.0000000000000001E-3</v>
      </c>
      <c r="Z15" s="38" t="s">
        <v>180</v>
      </c>
      <c r="AA15" s="38">
        <v>6.0000000000000001E-3</v>
      </c>
    </row>
    <row r="16" spans="2:27" x14ac:dyDescent="0.3">
      <c r="B16" s="37">
        <v>1496</v>
      </c>
      <c r="C16" s="37" t="str">
        <f>VLOOKUP(B16,'1_문헌특성'!A:BB,2,0)</f>
        <v>Merten (2019)</v>
      </c>
      <c r="D16" s="37" t="str">
        <f>VLOOKUP(B16,'1_문헌특성'!A:BB,3,0)</f>
        <v>NRCT</v>
      </c>
      <c r="E16" s="37" t="str">
        <f>VLOOKUP(B16,'1_문헌특성'!A:BB,7,0)</f>
        <v>비뇨기종양</v>
      </c>
      <c r="F16" s="37" t="str">
        <f>VLOOKUP(B16,'1_문헌특성'!A:BB,8,0)</f>
        <v>방광암</v>
      </c>
      <c r="G16" s="37" t="str">
        <f>VLOOKUP(B16,'1_문헌특성'!A:BB,9,0)</f>
        <v>고위험 방광암</v>
      </c>
      <c r="H16" s="37" t="str">
        <f>VLOOKUP(B16,'1_문헌특성'!A:BB,31,0)</f>
        <v>CT+RT+HT</v>
      </c>
      <c r="I16" s="37" t="str">
        <f>VLOOKUP(B16,'1_문헌특성'!A:BB,38,0)</f>
        <v>BSD-2000 3D</v>
      </c>
      <c r="J16" s="37" t="str">
        <f>VLOOKUP(B16,'1_문헌특성'!A:BB,43,0)</f>
        <v>RT 전 60분 이내</v>
      </c>
      <c r="K16" s="37" t="str">
        <f>VLOOKUP(B16,'1_문헌특성'!A:BB,51,0)</f>
        <v>CT+RT</v>
      </c>
      <c r="L16" s="37" t="s">
        <v>161</v>
      </c>
      <c r="M16" s="38" t="s">
        <v>279</v>
      </c>
      <c r="N16" s="38" t="s">
        <v>182</v>
      </c>
      <c r="O16" s="38" t="s">
        <v>165</v>
      </c>
      <c r="P16" s="38"/>
      <c r="Q16" s="38">
        <v>77</v>
      </c>
      <c r="R16" s="63"/>
      <c r="S16" s="38">
        <v>208</v>
      </c>
      <c r="T16" s="63"/>
      <c r="U16" s="62" t="s">
        <v>177</v>
      </c>
      <c r="V16" s="38" t="s">
        <v>179</v>
      </c>
      <c r="W16" s="38">
        <v>0.09</v>
      </c>
      <c r="X16" s="38" t="s">
        <v>184</v>
      </c>
      <c r="Y16" s="38">
        <v>1E-3</v>
      </c>
      <c r="Z16" s="38"/>
      <c r="AA16" s="38"/>
    </row>
    <row r="17" spans="2:27" x14ac:dyDescent="0.3">
      <c r="B17" s="37">
        <v>1496</v>
      </c>
      <c r="C17" s="37" t="str">
        <f>VLOOKUP(B17,'1_문헌특성'!A:BB,2,0)</f>
        <v>Merten (2019)</v>
      </c>
      <c r="D17" s="37" t="str">
        <f>VLOOKUP(B17,'1_문헌특성'!A:BB,3,0)</f>
        <v>NRCT</v>
      </c>
      <c r="E17" s="37" t="str">
        <f>VLOOKUP(B17,'1_문헌특성'!A:BB,7,0)</f>
        <v>비뇨기종양</v>
      </c>
      <c r="F17" s="37" t="str">
        <f>VLOOKUP(B17,'1_문헌특성'!A:BB,8,0)</f>
        <v>방광암</v>
      </c>
      <c r="G17" s="37" t="str">
        <f>VLOOKUP(B17,'1_문헌특성'!A:BB,9,0)</f>
        <v>고위험 방광암</v>
      </c>
      <c r="H17" s="37" t="str">
        <f>VLOOKUP(B17,'1_문헌특성'!A:BB,31,0)</f>
        <v>CT+RT+HT</v>
      </c>
      <c r="I17" s="37" t="str">
        <f>VLOOKUP(B17,'1_문헌특성'!A:BB,38,0)</f>
        <v>BSD-2000 3D</v>
      </c>
      <c r="J17" s="37" t="str">
        <f>VLOOKUP(B17,'1_문헌특성'!A:BB,43,0)</f>
        <v>RT 전 60분 이내</v>
      </c>
      <c r="K17" s="37" t="str">
        <f>VLOOKUP(B17,'1_문헌특성'!A:BB,51,0)</f>
        <v>CT+RT</v>
      </c>
      <c r="L17" s="37" t="s">
        <v>161</v>
      </c>
      <c r="M17" s="38" t="s">
        <v>279</v>
      </c>
      <c r="N17" s="38" t="s">
        <v>183</v>
      </c>
      <c r="O17" s="38" t="s">
        <v>165</v>
      </c>
      <c r="P17" s="38"/>
      <c r="Q17" s="38">
        <v>77</v>
      </c>
      <c r="R17" s="63"/>
      <c r="S17" s="38">
        <v>208</v>
      </c>
      <c r="T17" s="63"/>
      <c r="U17" s="62" t="s">
        <v>177</v>
      </c>
      <c r="V17" s="38" t="s">
        <v>179</v>
      </c>
      <c r="W17" s="38">
        <v>0.13</v>
      </c>
      <c r="X17" s="38" t="s">
        <v>180</v>
      </c>
      <c r="Y17" s="38">
        <v>6.0000000000000001E-3</v>
      </c>
      <c r="Z17" s="38"/>
      <c r="AA17" s="38"/>
    </row>
    <row r="18" spans="2:27" x14ac:dyDescent="0.3">
      <c r="B18" s="37">
        <v>1496</v>
      </c>
      <c r="C18" s="37" t="str">
        <f>VLOOKUP(B18,'1_문헌특성'!A:BB,2,0)</f>
        <v>Merten (2019)</v>
      </c>
      <c r="D18" s="37" t="str">
        <f>VLOOKUP(B18,'1_문헌특성'!A:BB,3,0)</f>
        <v>NRCT</v>
      </c>
      <c r="E18" s="37" t="str">
        <f>VLOOKUP(B18,'1_문헌특성'!A:BB,7,0)</f>
        <v>비뇨기종양</v>
      </c>
      <c r="F18" s="37" t="str">
        <f>VLOOKUP(B18,'1_문헌특성'!A:BB,8,0)</f>
        <v>방광암</v>
      </c>
      <c r="G18" s="37" t="str">
        <f>VLOOKUP(B18,'1_문헌특성'!A:BB,9,0)</f>
        <v>고위험 방광암</v>
      </c>
      <c r="H18" s="37" t="str">
        <f>VLOOKUP(B18,'1_문헌특성'!A:BB,31,0)</f>
        <v>CT+RT+HT</v>
      </c>
      <c r="I18" s="37" t="str">
        <f>VLOOKUP(B18,'1_문헌특성'!A:BB,38,0)</f>
        <v>BSD-2000 3D</v>
      </c>
      <c r="J18" s="37" t="str">
        <f>VLOOKUP(B18,'1_문헌특성'!A:BB,43,0)</f>
        <v>RT 전 60분 이내</v>
      </c>
      <c r="K18" s="37" t="str">
        <f>VLOOKUP(B18,'1_문헌특성'!A:BB,51,0)</f>
        <v>CT+RT</v>
      </c>
      <c r="L18" s="37"/>
      <c r="M18" s="38" t="s">
        <v>280</v>
      </c>
      <c r="N18" s="38" t="s">
        <v>181</v>
      </c>
      <c r="O18" s="38" t="s">
        <v>185</v>
      </c>
      <c r="P18" s="38" t="s">
        <v>281</v>
      </c>
      <c r="Q18" s="38">
        <v>79</v>
      </c>
      <c r="R18" s="62">
        <v>9</v>
      </c>
      <c r="S18" s="38">
        <v>215</v>
      </c>
      <c r="T18" s="62">
        <v>54</v>
      </c>
      <c r="U18" s="62"/>
      <c r="V18" s="38"/>
      <c r="W18" s="38"/>
      <c r="X18" s="38"/>
      <c r="Y18" s="38"/>
      <c r="Z18" s="38"/>
      <c r="AA18" s="38"/>
    </row>
    <row r="19" spans="2:27" x14ac:dyDescent="0.3">
      <c r="B19" s="37">
        <v>1496</v>
      </c>
      <c r="C19" s="37" t="str">
        <f>VLOOKUP(B19,'1_문헌특성'!A:BB,2,0)</f>
        <v>Merten (2019)</v>
      </c>
      <c r="D19" s="37" t="str">
        <f>VLOOKUP(B19,'1_문헌특성'!A:BB,3,0)</f>
        <v>NRCT</v>
      </c>
      <c r="E19" s="37" t="str">
        <f>VLOOKUP(B19,'1_문헌특성'!A:BB,7,0)</f>
        <v>비뇨기종양</v>
      </c>
      <c r="F19" s="37" t="str">
        <f>VLOOKUP(B19,'1_문헌특성'!A:BB,8,0)</f>
        <v>방광암</v>
      </c>
      <c r="G19" s="37" t="str">
        <f>VLOOKUP(B19,'1_문헌특성'!A:BB,9,0)</f>
        <v>고위험 방광암</v>
      </c>
      <c r="H19" s="37" t="str">
        <f>VLOOKUP(B19,'1_문헌특성'!A:BB,31,0)</f>
        <v>CT+RT+HT</v>
      </c>
      <c r="I19" s="37" t="str">
        <f>VLOOKUP(B19,'1_문헌특성'!A:BB,38,0)</f>
        <v>BSD-2000 3D</v>
      </c>
      <c r="J19" s="37" t="str">
        <f>VLOOKUP(B19,'1_문헌특성'!A:BB,43,0)</f>
        <v>RT 전 60분 이내</v>
      </c>
      <c r="K19" s="37" t="str">
        <f>VLOOKUP(B19,'1_문헌특성'!A:BB,51,0)</f>
        <v>CT+RT</v>
      </c>
      <c r="L19" s="37"/>
      <c r="M19" s="38" t="s">
        <v>282</v>
      </c>
      <c r="N19" s="38" t="s">
        <v>181</v>
      </c>
      <c r="O19" s="38" t="s">
        <v>185</v>
      </c>
      <c r="P19" s="38" t="s">
        <v>281</v>
      </c>
      <c r="Q19" s="38">
        <v>79</v>
      </c>
      <c r="R19" s="62">
        <v>2</v>
      </c>
      <c r="S19" s="38">
        <v>215</v>
      </c>
      <c r="T19" s="62">
        <v>12</v>
      </c>
      <c r="U19" s="62"/>
      <c r="V19" s="38"/>
      <c r="W19" s="38"/>
      <c r="X19" s="38"/>
      <c r="Y19" s="38"/>
      <c r="Z19" s="38"/>
      <c r="AA19" s="38"/>
    </row>
    <row r="20" spans="2:27" x14ac:dyDescent="0.3">
      <c r="B20" s="37">
        <v>1496</v>
      </c>
      <c r="C20" s="37" t="str">
        <f>VLOOKUP(B20,'1_문헌특성'!A:BB,2,0)</f>
        <v>Merten (2019)</v>
      </c>
      <c r="D20" s="37" t="str">
        <f>VLOOKUP(B20,'1_문헌특성'!A:BB,3,0)</f>
        <v>NRCT</v>
      </c>
      <c r="E20" s="37" t="str">
        <f>VLOOKUP(B20,'1_문헌특성'!A:BB,7,0)</f>
        <v>비뇨기종양</v>
      </c>
      <c r="F20" s="37" t="str">
        <f>VLOOKUP(B20,'1_문헌특성'!A:BB,8,0)</f>
        <v>방광암</v>
      </c>
      <c r="G20" s="37" t="str">
        <f>VLOOKUP(B20,'1_문헌특성'!A:BB,9,0)</f>
        <v>고위험 방광암</v>
      </c>
      <c r="H20" s="37" t="str">
        <f>VLOOKUP(B20,'1_문헌특성'!A:BB,31,0)</f>
        <v>CT+RT+HT</v>
      </c>
      <c r="I20" s="37" t="str">
        <f>VLOOKUP(B20,'1_문헌특성'!A:BB,38,0)</f>
        <v>BSD-2000 3D</v>
      </c>
      <c r="J20" s="37" t="str">
        <f>VLOOKUP(B20,'1_문헌특성'!A:BB,43,0)</f>
        <v>RT 전 60분 이내</v>
      </c>
      <c r="K20" s="37" t="str">
        <f>VLOOKUP(B20,'1_문헌특성'!A:BB,51,0)</f>
        <v>CT+RT</v>
      </c>
      <c r="L20" s="37"/>
      <c r="M20" s="38" t="s">
        <v>283</v>
      </c>
      <c r="N20" s="38" t="s">
        <v>181</v>
      </c>
      <c r="O20" s="38" t="s">
        <v>185</v>
      </c>
      <c r="P20" s="38" t="s">
        <v>281</v>
      </c>
      <c r="Q20" s="38">
        <v>79</v>
      </c>
      <c r="R20" s="62">
        <v>2</v>
      </c>
      <c r="S20" s="38">
        <v>215</v>
      </c>
      <c r="T20" s="62">
        <v>5</v>
      </c>
      <c r="U20" s="62"/>
      <c r="V20" s="38"/>
      <c r="W20" s="38"/>
      <c r="X20" s="38"/>
      <c r="Y20" s="38"/>
      <c r="Z20" s="38"/>
      <c r="AA20" s="38"/>
    </row>
    <row r="21" spans="2:27" x14ac:dyDescent="0.3">
      <c r="B21" s="37">
        <v>1496</v>
      </c>
      <c r="C21" s="37" t="str">
        <f>VLOOKUP(B21,'1_문헌특성'!A:BB,2,0)</f>
        <v>Merten (2019)</v>
      </c>
      <c r="D21" s="37" t="str">
        <f>VLOOKUP(B21,'1_문헌특성'!A:BB,3,0)</f>
        <v>NRCT</v>
      </c>
      <c r="E21" s="37" t="str">
        <f>VLOOKUP(B21,'1_문헌특성'!A:BB,7,0)</f>
        <v>비뇨기종양</v>
      </c>
      <c r="F21" s="37" t="str">
        <f>VLOOKUP(B21,'1_문헌특성'!A:BB,8,0)</f>
        <v>방광암</v>
      </c>
      <c r="G21" s="37" t="str">
        <f>VLOOKUP(B21,'1_문헌특성'!A:BB,9,0)</f>
        <v>고위험 방광암</v>
      </c>
      <c r="H21" s="37" t="str">
        <f>VLOOKUP(B21,'1_문헌특성'!A:BB,31,0)</f>
        <v>CT+RT+HT</v>
      </c>
      <c r="I21" s="37" t="str">
        <f>VLOOKUP(B21,'1_문헌특성'!A:BB,38,0)</f>
        <v>BSD-2000 3D</v>
      </c>
      <c r="J21" s="37" t="str">
        <f>VLOOKUP(B21,'1_문헌특성'!A:BB,43,0)</f>
        <v>RT 전 60분 이내</v>
      </c>
      <c r="K21" s="37" t="str">
        <f>VLOOKUP(B21,'1_문헌특성'!A:BB,51,0)</f>
        <v>CT+RT</v>
      </c>
      <c r="L21" s="37"/>
      <c r="M21" s="38" t="s">
        <v>284</v>
      </c>
      <c r="N21" s="38" t="s">
        <v>181</v>
      </c>
      <c r="O21" s="38" t="s">
        <v>185</v>
      </c>
      <c r="P21" s="38" t="s">
        <v>281</v>
      </c>
      <c r="Q21" s="38">
        <v>79</v>
      </c>
      <c r="R21" s="38">
        <v>1</v>
      </c>
      <c r="S21" s="38">
        <v>215</v>
      </c>
      <c r="T21" s="38">
        <v>4</v>
      </c>
      <c r="U21" s="38"/>
      <c r="V21" s="38"/>
      <c r="W21" s="38"/>
      <c r="X21" s="38"/>
      <c r="Y21" s="38"/>
      <c r="Z21" s="38"/>
      <c r="AA21" s="38"/>
    </row>
    <row r="22" spans="2:27" x14ac:dyDescent="0.3">
      <c r="B22" s="37">
        <v>1496</v>
      </c>
      <c r="C22" s="37" t="str">
        <f>VLOOKUP(B22,'1_문헌특성'!A:BB,2,0)</f>
        <v>Merten (2019)</v>
      </c>
      <c r="D22" s="37" t="str">
        <f>VLOOKUP(B22,'1_문헌특성'!A:BB,3,0)</f>
        <v>NRCT</v>
      </c>
      <c r="E22" s="37" t="str">
        <f>VLOOKUP(B22,'1_문헌특성'!A:BB,7,0)</f>
        <v>비뇨기종양</v>
      </c>
      <c r="F22" s="37" t="str">
        <f>VLOOKUP(B22,'1_문헌특성'!A:BB,8,0)</f>
        <v>방광암</v>
      </c>
      <c r="G22" s="37" t="str">
        <f>VLOOKUP(B22,'1_문헌특성'!A:BB,9,0)</f>
        <v>고위험 방광암</v>
      </c>
      <c r="H22" s="37" t="str">
        <f>VLOOKUP(B22,'1_문헌특성'!A:BB,31,0)</f>
        <v>CT+RT+HT</v>
      </c>
      <c r="I22" s="37" t="str">
        <f>VLOOKUP(B22,'1_문헌특성'!A:BB,38,0)</f>
        <v>BSD-2000 3D</v>
      </c>
      <c r="J22" s="37" t="str">
        <f>VLOOKUP(B22,'1_문헌특성'!A:BB,43,0)</f>
        <v>RT 전 60분 이내</v>
      </c>
      <c r="K22" s="37" t="str">
        <f>VLOOKUP(B22,'1_문헌특성'!A:BB,51,0)</f>
        <v>CT+RT</v>
      </c>
      <c r="L22" s="37"/>
      <c r="M22" s="64" t="s">
        <v>285</v>
      </c>
      <c r="N22" s="38" t="s">
        <v>181</v>
      </c>
      <c r="O22" s="38" t="s">
        <v>185</v>
      </c>
      <c r="P22" s="38" t="s">
        <v>281</v>
      </c>
      <c r="Q22" s="38">
        <v>79</v>
      </c>
      <c r="R22" s="38">
        <v>4</v>
      </c>
      <c r="S22" s="38">
        <v>215</v>
      </c>
      <c r="T22" s="38">
        <v>13</v>
      </c>
      <c r="U22" s="38"/>
      <c r="V22" s="38"/>
      <c r="W22" s="38"/>
      <c r="X22" s="38"/>
      <c r="Y22" s="38"/>
      <c r="Z22" s="38"/>
      <c r="AA22" s="38"/>
    </row>
    <row r="23" spans="2:27" ht="24" x14ac:dyDescent="0.3">
      <c r="B23" s="37">
        <v>1496</v>
      </c>
      <c r="C23" s="37" t="str">
        <f>VLOOKUP(B23,'1_문헌특성'!A:BB,2,0)</f>
        <v>Merten (2019)</v>
      </c>
      <c r="D23" s="37" t="str">
        <f>VLOOKUP(B23,'1_문헌특성'!A:BB,3,0)</f>
        <v>NRCT</v>
      </c>
      <c r="E23" s="37" t="str">
        <f>VLOOKUP(B23,'1_문헌특성'!A:BB,7,0)</f>
        <v>비뇨기종양</v>
      </c>
      <c r="F23" s="37" t="str">
        <f>VLOOKUP(B23,'1_문헌특성'!A:BB,8,0)</f>
        <v>방광암</v>
      </c>
      <c r="G23" s="37" t="str">
        <f>VLOOKUP(B23,'1_문헌특성'!A:BB,9,0)</f>
        <v>고위험 방광암</v>
      </c>
      <c r="H23" s="37" t="str">
        <f>VLOOKUP(B23,'1_문헌특성'!A:BB,31,0)</f>
        <v>CT+RT+HT</v>
      </c>
      <c r="I23" s="37" t="str">
        <f>VLOOKUP(B23,'1_문헌특성'!A:BB,38,0)</f>
        <v>BSD-2000 3D</v>
      </c>
      <c r="J23" s="37" t="str">
        <f>VLOOKUP(B23,'1_문헌특성'!A:BB,43,0)</f>
        <v>RT 전 60분 이내</v>
      </c>
      <c r="K23" s="37" t="str">
        <f>VLOOKUP(B23,'1_문헌특성'!A:BB,51,0)</f>
        <v>CT+RT</v>
      </c>
      <c r="L23" s="37"/>
      <c r="M23" s="64" t="s">
        <v>286</v>
      </c>
      <c r="N23" s="38" t="s">
        <v>181</v>
      </c>
      <c r="O23" s="38" t="s">
        <v>185</v>
      </c>
      <c r="P23" s="38" t="s">
        <v>281</v>
      </c>
      <c r="Q23" s="38">
        <v>79</v>
      </c>
      <c r="R23" s="38">
        <v>1</v>
      </c>
      <c r="S23" s="38">
        <v>215</v>
      </c>
      <c r="T23" s="38">
        <v>4</v>
      </c>
      <c r="U23" s="38"/>
      <c r="V23" s="38"/>
      <c r="W23" s="38"/>
      <c r="X23" s="38"/>
      <c r="Y23" s="38"/>
      <c r="Z23" s="38"/>
      <c r="AA23" s="38"/>
    </row>
    <row r="24" spans="2:27" x14ac:dyDescent="0.3">
      <c r="B24" s="37">
        <v>1496</v>
      </c>
      <c r="C24" s="37" t="str">
        <f>VLOOKUP(B24,'1_문헌특성'!A:BB,2,0)</f>
        <v>Merten (2019)</v>
      </c>
      <c r="D24" s="37" t="str">
        <f>VLOOKUP(B24,'1_문헌특성'!A:BB,3,0)</f>
        <v>NRCT</v>
      </c>
      <c r="E24" s="37" t="str">
        <f>VLOOKUP(B24,'1_문헌특성'!A:BB,7,0)</f>
        <v>비뇨기종양</v>
      </c>
      <c r="F24" s="37" t="str">
        <f>VLOOKUP(B24,'1_문헌특성'!A:BB,8,0)</f>
        <v>방광암</v>
      </c>
      <c r="G24" s="37" t="str">
        <f>VLOOKUP(B24,'1_문헌특성'!A:BB,9,0)</f>
        <v>고위험 방광암</v>
      </c>
      <c r="H24" s="37" t="str">
        <f>VLOOKUP(B24,'1_문헌특성'!A:BB,31,0)</f>
        <v>CT+RT+HT</v>
      </c>
      <c r="I24" s="37" t="str">
        <f>VLOOKUP(B24,'1_문헌특성'!A:BB,38,0)</f>
        <v>BSD-2000 3D</v>
      </c>
      <c r="J24" s="37" t="str">
        <f>VLOOKUP(B24,'1_문헌특성'!A:BB,43,0)</f>
        <v>RT 전 60분 이내</v>
      </c>
      <c r="K24" s="37" t="str">
        <f>VLOOKUP(B24,'1_문헌특성'!A:BB,51,0)</f>
        <v>CT+RT</v>
      </c>
      <c r="L24" s="37"/>
      <c r="M24" s="64" t="s">
        <v>287</v>
      </c>
      <c r="N24" s="38" t="s">
        <v>181</v>
      </c>
      <c r="O24" s="38" t="s">
        <v>185</v>
      </c>
      <c r="P24" s="38" t="s">
        <v>288</v>
      </c>
      <c r="Q24" s="38">
        <v>79</v>
      </c>
      <c r="R24" s="38">
        <v>25</v>
      </c>
      <c r="S24" s="38">
        <v>215</v>
      </c>
      <c r="T24" s="38">
        <v>130</v>
      </c>
      <c r="U24" s="38"/>
      <c r="V24" s="38"/>
      <c r="W24" s="38"/>
      <c r="X24" s="38"/>
      <c r="Y24" s="38"/>
      <c r="Z24" s="38"/>
      <c r="AA24" s="38"/>
    </row>
    <row r="25" spans="2:27" ht="24" x14ac:dyDescent="0.3">
      <c r="B25" s="37">
        <v>1496</v>
      </c>
      <c r="C25" s="37" t="str">
        <f>VLOOKUP(B25,'1_문헌특성'!A:BB,2,0)</f>
        <v>Merten (2019)</v>
      </c>
      <c r="D25" s="37" t="str">
        <f>VLOOKUP(B25,'1_문헌특성'!A:BB,3,0)</f>
        <v>NRCT</v>
      </c>
      <c r="E25" s="37" t="str">
        <f>VLOOKUP(B25,'1_문헌특성'!A:BB,7,0)</f>
        <v>비뇨기종양</v>
      </c>
      <c r="F25" s="37" t="str">
        <f>VLOOKUP(B25,'1_문헌특성'!A:BB,8,0)</f>
        <v>방광암</v>
      </c>
      <c r="G25" s="37" t="str">
        <f>VLOOKUP(B25,'1_문헌특성'!A:BB,9,0)</f>
        <v>고위험 방광암</v>
      </c>
      <c r="H25" s="37" t="str">
        <f>VLOOKUP(B25,'1_문헌특성'!A:BB,31,0)</f>
        <v>CT+RT+HT</v>
      </c>
      <c r="I25" s="37" t="str">
        <f>VLOOKUP(B25,'1_문헌특성'!A:BB,38,0)</f>
        <v>BSD-2000 3D</v>
      </c>
      <c r="J25" s="37" t="str">
        <f>VLOOKUP(B25,'1_문헌특성'!A:BB,43,0)</f>
        <v>RT 전 60분 이내</v>
      </c>
      <c r="K25" s="37" t="str">
        <f>VLOOKUP(B25,'1_문헌특성'!A:BB,51,0)</f>
        <v>CT+RT</v>
      </c>
      <c r="L25" s="37"/>
      <c r="M25" s="64" t="s">
        <v>289</v>
      </c>
      <c r="N25" s="38" t="s">
        <v>181</v>
      </c>
      <c r="O25" s="38" t="s">
        <v>185</v>
      </c>
      <c r="P25" s="38" t="s">
        <v>288</v>
      </c>
      <c r="Q25" s="38">
        <v>79</v>
      </c>
      <c r="R25" s="38">
        <v>1</v>
      </c>
      <c r="S25" s="38">
        <v>215</v>
      </c>
      <c r="T25" s="38">
        <v>5</v>
      </c>
      <c r="U25" s="38"/>
      <c r="V25" s="38"/>
      <c r="W25" s="38"/>
      <c r="X25" s="38"/>
      <c r="Y25" s="38"/>
      <c r="Z25" s="38"/>
      <c r="AA25" s="38"/>
    </row>
    <row r="26" spans="2:27" ht="36" x14ac:dyDescent="0.3">
      <c r="B26" s="37">
        <v>1496</v>
      </c>
      <c r="C26" s="37" t="str">
        <f>VLOOKUP(B26,'1_문헌특성'!A:BB,2,0)</f>
        <v>Merten (2019)</v>
      </c>
      <c r="D26" s="37" t="str">
        <f>VLOOKUP(B26,'1_문헌특성'!A:BB,3,0)</f>
        <v>NRCT</v>
      </c>
      <c r="E26" s="37" t="str">
        <f>VLOOKUP(B26,'1_문헌특성'!A:BB,7,0)</f>
        <v>비뇨기종양</v>
      </c>
      <c r="F26" s="37" t="str">
        <f>VLOOKUP(B26,'1_문헌특성'!A:BB,8,0)</f>
        <v>방광암</v>
      </c>
      <c r="G26" s="37" t="str">
        <f>VLOOKUP(B26,'1_문헌특성'!A:BB,9,0)</f>
        <v>고위험 방광암</v>
      </c>
      <c r="H26" s="37" t="str">
        <f>VLOOKUP(B26,'1_문헌특성'!A:BB,31,0)</f>
        <v>CT+RT+HT</v>
      </c>
      <c r="I26" s="37" t="str">
        <f>VLOOKUP(B26,'1_문헌특성'!A:BB,38,0)</f>
        <v>BSD-2000 3D</v>
      </c>
      <c r="J26" s="37" t="str">
        <f>VLOOKUP(B26,'1_문헌특성'!A:BB,43,0)</f>
        <v>RT 전 60분 이내</v>
      </c>
      <c r="K26" s="37" t="str">
        <f>VLOOKUP(B26,'1_문헌특성'!A:BB,51,0)</f>
        <v>CT+RT</v>
      </c>
      <c r="L26" s="37"/>
      <c r="M26" s="64" t="s">
        <v>290</v>
      </c>
      <c r="N26" s="38" t="s">
        <v>181</v>
      </c>
      <c r="O26" s="38" t="s">
        <v>185</v>
      </c>
      <c r="P26" s="38" t="s">
        <v>288</v>
      </c>
      <c r="Q26" s="38">
        <v>79</v>
      </c>
      <c r="R26" s="38">
        <v>12</v>
      </c>
      <c r="S26" s="38">
        <v>215</v>
      </c>
      <c r="T26" s="38">
        <v>22</v>
      </c>
      <c r="U26" s="38"/>
      <c r="V26" s="38"/>
      <c r="W26" s="38"/>
      <c r="X26" s="38"/>
      <c r="Y26" s="38"/>
      <c r="Z26" s="38"/>
      <c r="AA26" s="38"/>
    </row>
    <row r="27" spans="2:27" x14ac:dyDescent="0.3">
      <c r="B27" s="37" t="s">
        <v>218</v>
      </c>
      <c r="C27" s="37" t="str">
        <f>VLOOKUP(B27,'1_문헌특성'!A:BB,2,0)</f>
        <v>van der Zee (2000)</v>
      </c>
      <c r="D27" s="37" t="str">
        <f>VLOOKUP(B27,'1_문헌특성'!A:BB,3,0)</f>
        <v>RCT</v>
      </c>
      <c r="E27" s="37" t="str">
        <f>VLOOKUP(B27,'1_문헌특성'!A:BB,7,0)</f>
        <v>비뇨기종양</v>
      </c>
      <c r="F27" s="37" t="str">
        <f>VLOOKUP(B27,'1_문헌특성'!A:BB,8,0)</f>
        <v>방광암</v>
      </c>
      <c r="G27" s="37" t="str">
        <f>VLOOKUP(B27,'1_문헌특성'!A:BB,9,0)</f>
        <v>방광암</v>
      </c>
      <c r="H27" s="37" t="str">
        <f>VLOOKUP(B27,'1_문헌특성'!A:BB,31,0)</f>
        <v>RT+HT</v>
      </c>
      <c r="I27" s="37" t="str">
        <f>VLOOKUP(B27,'1_문헌특성'!A:BB,38,0)</f>
        <v>BSD-2000</v>
      </c>
      <c r="J27" s="37" t="str">
        <f>VLOOKUP(B27,'1_문헌특성'!A:BB,43,0)</f>
        <v>RT 1-4시간 이후</v>
      </c>
      <c r="K27" s="37" t="str">
        <f>VLOOKUP(B27,'1_문헌특성'!A:BB,51,0)</f>
        <v>RT</v>
      </c>
      <c r="L27" s="37"/>
      <c r="M27" s="37" t="s">
        <v>225</v>
      </c>
      <c r="N27" s="37" t="s">
        <v>186</v>
      </c>
      <c r="O27" s="38" t="s">
        <v>185</v>
      </c>
      <c r="P27" s="37" t="s">
        <v>188</v>
      </c>
      <c r="Q27" s="37">
        <v>52</v>
      </c>
      <c r="R27" s="37">
        <v>38</v>
      </c>
      <c r="S27" s="37"/>
      <c r="T27" s="37">
        <v>49</v>
      </c>
      <c r="U27" s="37">
        <v>25</v>
      </c>
      <c r="V27" s="37"/>
      <c r="W27" s="37">
        <v>0.01</v>
      </c>
      <c r="X27" s="37"/>
      <c r="Y27" s="37"/>
      <c r="Z27" s="37"/>
      <c r="AA27" s="37"/>
    </row>
    <row r="28" spans="2:27" x14ac:dyDescent="0.3">
      <c r="B28" s="37" t="s">
        <v>218</v>
      </c>
      <c r="C28" s="37" t="str">
        <f>VLOOKUP(B28,'1_문헌특성'!A:BB,2,0)</f>
        <v>van der Zee (2000)</v>
      </c>
      <c r="D28" s="37" t="str">
        <f>VLOOKUP(B28,'1_문헌특성'!A:BB,3,0)</f>
        <v>RCT</v>
      </c>
      <c r="E28" s="37" t="str">
        <f>VLOOKUP(B28,'1_문헌특성'!A:BB,7,0)</f>
        <v>비뇨기종양</v>
      </c>
      <c r="F28" s="37" t="str">
        <f>VLOOKUP(B28,'1_문헌특성'!A:BB,8,0)</f>
        <v>방광암</v>
      </c>
      <c r="G28" s="37" t="str">
        <f>VLOOKUP(B28,'1_문헌특성'!A:BB,9,0)</f>
        <v>방광암</v>
      </c>
      <c r="H28" s="37" t="str">
        <f>VLOOKUP(B28,'1_문헌특성'!A:BB,31,0)</f>
        <v>RT+HT</v>
      </c>
      <c r="I28" s="37" t="str">
        <f>VLOOKUP(B28,'1_문헌특성'!A:BB,38,0)</f>
        <v>BSD-2000</v>
      </c>
      <c r="J28" s="37" t="str">
        <f>VLOOKUP(B28,'1_문헌특성'!A:BB,43,0)</f>
        <v>RT 1-4시간 이후</v>
      </c>
      <c r="K28" s="37" t="str">
        <f>VLOOKUP(B28,'1_문헌특성'!A:BB,51,0)</f>
        <v>RT</v>
      </c>
      <c r="L28" s="37"/>
      <c r="M28" s="37" t="s">
        <v>226</v>
      </c>
      <c r="N28" s="37" t="s">
        <v>224</v>
      </c>
      <c r="O28" s="38" t="s">
        <v>185</v>
      </c>
      <c r="P28" s="37" t="s">
        <v>188</v>
      </c>
      <c r="Q28" s="37">
        <v>52</v>
      </c>
      <c r="R28" s="65">
        <v>37</v>
      </c>
      <c r="S28" s="66">
        <v>0.28000000000000003</v>
      </c>
      <c r="T28" s="37">
        <v>49</v>
      </c>
      <c r="U28" s="67">
        <v>39</v>
      </c>
      <c r="V28" s="66">
        <v>0.22</v>
      </c>
      <c r="W28" s="37">
        <v>0.33</v>
      </c>
      <c r="X28" s="37"/>
      <c r="Y28" s="37"/>
      <c r="Z28" s="37"/>
      <c r="AA28" s="37"/>
    </row>
  </sheetData>
  <sheetProtection algorithmName="SHA-512" hashValue="QAb6uP7gRQv/MW5RQcZGnXfmBNPzv+ay7rLjT6BCTuLXPN9dSphki5ERnwvjiuL8SMzeu1EJ/jDn/IGW1yY3Uw==" saltValue="PukeQ1AngSolVs8JklN/MA==" spinCount="100000" sheet="1" objects="1" scenarios="1" selectLockedCells="1" selectUnlockedCells="1"/>
  <autoFilter ref="B7:AB28"/>
  <mergeCells count="2">
    <mergeCell ref="W8:W9"/>
    <mergeCell ref="W10:W11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15"/>
  <sheetViews>
    <sheetView tabSelected="1" topLeftCell="C5" zoomScale="85" zoomScaleNormal="85" workbookViewId="0">
      <selection activeCell="G39" sqref="G39"/>
    </sheetView>
  </sheetViews>
  <sheetFormatPr defaultRowHeight="12" x14ac:dyDescent="0.3"/>
  <cols>
    <col min="1" max="2" width="0" style="1" hidden="1" customWidth="1"/>
    <col min="3" max="3" width="19.125" style="1" customWidth="1"/>
    <col min="4" max="7" width="9" style="1"/>
    <col min="8" max="8" width="12.375" style="1" customWidth="1"/>
    <col min="9" max="16384" width="9" style="1"/>
  </cols>
  <sheetData>
    <row r="1" spans="2:40" hidden="1" x14ac:dyDescent="0.3">
      <c r="B1" s="2" t="s">
        <v>146</v>
      </c>
    </row>
    <row r="2" spans="2:40" hidden="1" x14ac:dyDescent="0.3">
      <c r="B2" s="16" t="s">
        <v>190</v>
      </c>
    </row>
    <row r="3" spans="2:40" hidden="1" x14ac:dyDescent="0.3">
      <c r="B3" s="17" t="s">
        <v>191</v>
      </c>
    </row>
    <row r="4" spans="2:40" hidden="1" x14ac:dyDescent="0.3"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>
        <v>7</v>
      </c>
      <c r="I4" s="1">
        <v>8</v>
      </c>
      <c r="J4" s="1">
        <v>9</v>
      </c>
      <c r="K4" s="1">
        <v>10</v>
      </c>
      <c r="L4" s="1">
        <v>11</v>
      </c>
      <c r="M4" s="1">
        <v>12</v>
      </c>
      <c r="N4" s="1">
        <v>13</v>
      </c>
      <c r="O4" s="1">
        <v>14</v>
      </c>
      <c r="P4" s="1">
        <v>15</v>
      </c>
      <c r="Q4" s="1">
        <v>16</v>
      </c>
      <c r="R4" s="1">
        <v>17</v>
      </c>
      <c r="S4" s="1">
        <v>18</v>
      </c>
      <c r="T4" s="1">
        <v>19</v>
      </c>
      <c r="U4" s="1">
        <v>20</v>
      </c>
      <c r="V4" s="1">
        <v>21</v>
      </c>
      <c r="W4" s="1">
        <v>22</v>
      </c>
      <c r="X4" s="1">
        <v>23</v>
      </c>
      <c r="Y4" s="1">
        <v>24</v>
      </c>
      <c r="Z4" s="1">
        <v>25</v>
      </c>
      <c r="AA4" s="1">
        <v>26</v>
      </c>
      <c r="AB4" s="1">
        <v>27</v>
      </c>
      <c r="AC4" s="1">
        <v>28</v>
      </c>
      <c r="AD4" s="1">
        <v>29</v>
      </c>
      <c r="AE4" s="1">
        <v>30</v>
      </c>
      <c r="AF4" s="1">
        <v>31</v>
      </c>
      <c r="AG4" s="1">
        <v>32</v>
      </c>
      <c r="AH4" s="1">
        <v>33</v>
      </c>
      <c r="AI4" s="1">
        <v>34</v>
      </c>
      <c r="AJ4" s="1">
        <v>35</v>
      </c>
      <c r="AK4" s="1">
        <v>36</v>
      </c>
      <c r="AL4" s="1">
        <v>37</v>
      </c>
      <c r="AM4" s="1">
        <v>38</v>
      </c>
      <c r="AN4" s="1">
        <v>39</v>
      </c>
    </row>
    <row r="5" spans="2:40" x14ac:dyDescent="0.3">
      <c r="G5" s="1" t="s">
        <v>192</v>
      </c>
      <c r="W5" s="1" t="s">
        <v>155</v>
      </c>
    </row>
    <row r="6" spans="2:40" x14ac:dyDescent="0.3">
      <c r="G6" s="6" t="s">
        <v>193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7"/>
      <c r="W6" s="6" t="s">
        <v>194</v>
      </c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7"/>
    </row>
    <row r="7" spans="2:40" x14ac:dyDescent="0.3">
      <c r="B7" s="15" t="s">
        <v>80</v>
      </c>
      <c r="C7" s="14" t="s">
        <v>81</v>
      </c>
      <c r="D7" s="14" t="s">
        <v>70</v>
      </c>
      <c r="E7" s="10" t="s">
        <v>72</v>
      </c>
      <c r="F7" s="14" t="s">
        <v>71</v>
      </c>
      <c r="G7" s="4" t="s">
        <v>82</v>
      </c>
      <c r="H7" s="4" t="s">
        <v>83</v>
      </c>
      <c r="I7" s="4" t="s">
        <v>84</v>
      </c>
      <c r="J7" s="4" t="s">
        <v>85</v>
      </c>
      <c r="K7" s="4" t="s">
        <v>86</v>
      </c>
      <c r="L7" s="4" t="s">
        <v>87</v>
      </c>
      <c r="M7" s="4" t="s">
        <v>88</v>
      </c>
      <c r="N7" s="4" t="s">
        <v>89</v>
      </c>
      <c r="O7" s="4" t="s">
        <v>90</v>
      </c>
      <c r="P7" s="4" t="s">
        <v>91</v>
      </c>
      <c r="Q7" s="4" t="s">
        <v>92</v>
      </c>
      <c r="R7" s="4" t="s">
        <v>93</v>
      </c>
      <c r="S7" s="15" t="s">
        <v>195</v>
      </c>
      <c r="T7" s="15" t="s">
        <v>94</v>
      </c>
      <c r="U7" s="4" t="s">
        <v>196</v>
      </c>
      <c r="V7" s="4" t="s">
        <v>109</v>
      </c>
      <c r="W7" s="4" t="s">
        <v>95</v>
      </c>
      <c r="X7" s="4" t="s">
        <v>96</v>
      </c>
      <c r="Y7" s="4" t="s">
        <v>97</v>
      </c>
      <c r="Z7" s="4" t="s">
        <v>98</v>
      </c>
      <c r="AA7" s="4" t="s">
        <v>99</v>
      </c>
      <c r="AB7" s="4" t="s">
        <v>100</v>
      </c>
      <c r="AC7" s="4" t="s">
        <v>101</v>
      </c>
      <c r="AD7" s="4" t="s">
        <v>102</v>
      </c>
      <c r="AE7" s="4" t="s">
        <v>103</v>
      </c>
      <c r="AF7" s="4" t="s">
        <v>104</v>
      </c>
      <c r="AG7" s="4" t="s">
        <v>105</v>
      </c>
      <c r="AH7" s="4" t="s">
        <v>106</v>
      </c>
      <c r="AI7" s="4" t="s">
        <v>107</v>
      </c>
      <c r="AJ7" s="4" t="s">
        <v>94</v>
      </c>
      <c r="AK7" s="4" t="s">
        <v>108</v>
      </c>
      <c r="AL7" s="4" t="s">
        <v>109</v>
      </c>
      <c r="AM7" s="4" t="s">
        <v>153</v>
      </c>
      <c r="AN7" s="4" t="s">
        <v>154</v>
      </c>
    </row>
    <row r="8" spans="2:40" s="21" customFormat="1" ht="13.5" x14ac:dyDescent="0.3">
      <c r="B8" s="20">
        <v>396</v>
      </c>
      <c r="C8" s="20" t="str">
        <f>VLOOKUP(B8,'[1]1_문헌특성'!D:BF,2,0)</f>
        <v>Yahara (2015)</v>
      </c>
      <c r="D8" s="20" t="str">
        <f>VLOOKUP(B8,'[1]1_문헌특성'!D:BF,3,0)</f>
        <v>NRCT</v>
      </c>
      <c r="E8" s="20" t="str">
        <f>VLOOKUP(B8,'[1]1_문헌특성'!D:BF,7,0)</f>
        <v>비뇨기종양</v>
      </c>
      <c r="F8" s="20" t="str">
        <f>VLOOKUP(B8,'[1]1_문헌특성'!D:BF,9,0)</f>
        <v>고위험 및 초고위험 전립선암</v>
      </c>
      <c r="G8" s="24" t="s">
        <v>198</v>
      </c>
      <c r="H8" s="19" t="s">
        <v>204</v>
      </c>
      <c r="I8" s="24" t="s">
        <v>198</v>
      </c>
      <c r="J8" s="23" t="s">
        <v>199</v>
      </c>
      <c r="K8" s="24" t="s">
        <v>197</v>
      </c>
      <c r="L8" s="25" t="s">
        <v>200</v>
      </c>
      <c r="M8" s="24" t="s">
        <v>197</v>
      </c>
      <c r="N8" s="25" t="s">
        <v>200</v>
      </c>
      <c r="O8" s="24" t="s">
        <v>197</v>
      </c>
      <c r="P8" s="26" t="s">
        <v>203</v>
      </c>
      <c r="Q8" s="24" t="s">
        <v>197</v>
      </c>
      <c r="R8" s="26" t="s">
        <v>202</v>
      </c>
      <c r="S8" s="19"/>
      <c r="T8" s="19"/>
      <c r="U8" s="24" t="s">
        <v>197</v>
      </c>
      <c r="V8" s="19" t="s">
        <v>205</v>
      </c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</row>
    <row r="9" spans="2:40" s="21" customFormat="1" ht="13.5" x14ac:dyDescent="0.3">
      <c r="B9" s="19">
        <v>1496</v>
      </c>
      <c r="C9" s="20" t="str">
        <f>VLOOKUP(B9,'[1]1_문헌특성'!D:BF,2,0)</f>
        <v>Merten (2019)</v>
      </c>
      <c r="D9" s="20" t="str">
        <f>VLOOKUP(B9,'[1]1_문헌특성'!D:BF,3,0)</f>
        <v>NRCT</v>
      </c>
      <c r="E9" s="20" t="str">
        <f>VLOOKUP(B9,'[1]1_문헌특성'!D:BF,7,0)</f>
        <v>비뇨기종양</v>
      </c>
      <c r="F9" s="20" t="str">
        <f>VLOOKUP(B9,'[1]1_문헌특성'!D:BF,9,0)</f>
        <v>고위험 방광암</v>
      </c>
      <c r="G9" s="24" t="s">
        <v>198</v>
      </c>
      <c r="H9" s="19" t="s">
        <v>204</v>
      </c>
      <c r="I9" s="24" t="s">
        <v>198</v>
      </c>
      <c r="J9" s="23" t="s">
        <v>199</v>
      </c>
      <c r="K9" s="24" t="s">
        <v>197</v>
      </c>
      <c r="L9" s="25" t="s">
        <v>200</v>
      </c>
      <c r="M9" s="24" t="s">
        <v>197</v>
      </c>
      <c r="N9" s="25" t="s">
        <v>200</v>
      </c>
      <c r="O9" s="24" t="s">
        <v>197</v>
      </c>
      <c r="P9" s="26" t="s">
        <v>207</v>
      </c>
      <c r="Q9" s="24" t="s">
        <v>197</v>
      </c>
      <c r="R9" s="26" t="s">
        <v>202</v>
      </c>
      <c r="S9" s="19"/>
      <c r="T9" s="19"/>
      <c r="U9" s="24" t="s">
        <v>197</v>
      </c>
      <c r="V9" s="19" t="s">
        <v>208</v>
      </c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</row>
    <row r="10" spans="2:40" s="21" customFormat="1" x14ac:dyDescent="0.3">
      <c r="B10" s="19" t="s">
        <v>147</v>
      </c>
      <c r="C10" s="20" t="str">
        <f>VLOOKUP(B10,'[1]1_문헌특성'!D:BF,2,0)</f>
        <v>van der Zee (2000)</v>
      </c>
      <c r="D10" s="20" t="str">
        <f>VLOOKUP(B10,'[1]1_문헌특성'!D:BF,3,0)</f>
        <v>RCT</v>
      </c>
      <c r="E10" s="20" t="str">
        <f>VLOOKUP(B10,'[1]1_문헌특성'!D:BF,7,0)</f>
        <v>비뇨기종양</v>
      </c>
      <c r="F10" s="20" t="str">
        <f>VLOOKUP(B10,'[1]1_문헌특성'!D:BF,9,0)</f>
        <v>방광암</v>
      </c>
      <c r="G10" s="22" t="s">
        <v>197</v>
      </c>
      <c r="H10" s="4" t="s">
        <v>223</v>
      </c>
      <c r="I10" s="22" t="s">
        <v>198</v>
      </c>
      <c r="J10" s="19" t="s">
        <v>187</v>
      </c>
      <c r="K10" s="22" t="s">
        <v>197</v>
      </c>
      <c r="L10" s="19" t="s">
        <v>219</v>
      </c>
      <c r="M10" s="22" t="s">
        <v>197</v>
      </c>
      <c r="N10" s="19" t="s">
        <v>219</v>
      </c>
      <c r="O10" s="22" t="s">
        <v>197</v>
      </c>
      <c r="P10" s="4" t="s">
        <v>220</v>
      </c>
      <c r="Q10" s="22" t="s">
        <v>201</v>
      </c>
      <c r="R10" s="4" t="s">
        <v>221</v>
      </c>
      <c r="S10" s="19"/>
      <c r="T10" s="19"/>
      <c r="U10" s="22" t="s">
        <v>197</v>
      </c>
      <c r="V10" s="4" t="s">
        <v>222</v>
      </c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</row>
    <row r="11" spans="2:40" s="21" customFormat="1" x14ac:dyDescent="0.3"/>
    <row r="12" spans="2:40" s="21" customFormat="1" x14ac:dyDescent="0.3"/>
    <row r="13" spans="2:40" s="21" customFormat="1" x14ac:dyDescent="0.3"/>
    <row r="14" spans="2:40" s="21" customFormat="1" x14ac:dyDescent="0.3"/>
    <row r="15" spans="2:40" s="21" customFormat="1" x14ac:dyDescent="0.3"/>
  </sheetData>
  <sheetProtection algorithmName="SHA-512" hashValue="9d9utSo1HNNf5gTba9U5qkdxGZxpI3ofZNuwxby6lcthTaDZ6F0lKyx4TTGRudFvbrk60GAz09+BvNOIJ5CdEg==" saltValue="sASaBoxqgd8iSxT0/Lo/Hg==" spinCount="100000" sheet="1" objects="1" scenarios="1" selectLockedCells="1" selectUnlockedCells="1"/>
  <autoFilter ref="B7:AN10"/>
  <phoneticPr fontId="1" type="noConversion"/>
  <conditionalFormatting sqref="K8:K9">
    <cfRule type="containsText" dxfId="48" priority="180" operator="containsText" text="H">
      <formula>NOT(ISERROR(SEARCH("H",K8)))</formula>
    </cfRule>
    <cfRule type="containsText" dxfId="47" priority="181" operator="containsText" text="U">
      <formula>NOT(ISERROR(SEARCH("U",K8)))</formula>
    </cfRule>
  </conditionalFormatting>
  <conditionalFormatting sqref="K8:K9">
    <cfRule type="containsText" dxfId="46" priority="182" operator="containsText" text="L">
      <formula>NOT(ISERROR(SEARCH("L",K8)))</formula>
    </cfRule>
  </conditionalFormatting>
  <conditionalFormatting sqref="M8:M9">
    <cfRule type="containsText" dxfId="45" priority="171" operator="containsText" text="H">
      <formula>NOT(ISERROR(SEARCH("H",M8)))</formula>
    </cfRule>
    <cfRule type="containsText" dxfId="44" priority="172" operator="containsText" text="U">
      <formula>NOT(ISERROR(SEARCH("U",M8)))</formula>
    </cfRule>
  </conditionalFormatting>
  <conditionalFormatting sqref="M8:M9">
    <cfRule type="containsText" dxfId="43" priority="173" operator="containsText" text="L">
      <formula>NOT(ISERROR(SEARCH("L",M8)))</formula>
    </cfRule>
  </conditionalFormatting>
  <conditionalFormatting sqref="Q8">
    <cfRule type="containsText" dxfId="42" priority="144" operator="containsText" text="H">
      <formula>NOT(ISERROR(SEARCH("H",Q8)))</formula>
    </cfRule>
    <cfRule type="containsText" dxfId="41" priority="145" operator="containsText" text="U">
      <formula>NOT(ISERROR(SEARCH("U",Q8)))</formula>
    </cfRule>
  </conditionalFormatting>
  <conditionalFormatting sqref="Q8">
    <cfRule type="containsText" dxfId="40" priority="146" operator="containsText" text="L">
      <formula>NOT(ISERROR(SEARCH("L",Q8)))</formula>
    </cfRule>
  </conditionalFormatting>
  <conditionalFormatting sqref="Q9">
    <cfRule type="containsText" dxfId="39" priority="141" operator="containsText" text="H">
      <formula>NOT(ISERROR(SEARCH("H",Q9)))</formula>
    </cfRule>
    <cfRule type="containsText" dxfId="38" priority="142" operator="containsText" text="U">
      <formula>NOT(ISERROR(SEARCH("U",Q9)))</formula>
    </cfRule>
  </conditionalFormatting>
  <conditionalFormatting sqref="Q9">
    <cfRule type="containsText" dxfId="37" priority="143" operator="containsText" text="L">
      <formula>NOT(ISERROR(SEARCH("L",Q9)))</formula>
    </cfRule>
  </conditionalFormatting>
  <conditionalFormatting sqref="U8">
    <cfRule type="containsText" dxfId="36" priority="69" operator="containsText" text="L">
      <formula>NOT(ISERROR(SEARCH("L",U8)))</formula>
    </cfRule>
  </conditionalFormatting>
  <conditionalFormatting sqref="U8">
    <cfRule type="containsText" dxfId="35" priority="67" operator="containsText" text="H">
      <formula>NOT(ISERROR(SEARCH("H",U8)))</formula>
    </cfRule>
    <cfRule type="containsText" dxfId="34" priority="68" operator="containsText" text="U">
      <formula>NOT(ISERROR(SEARCH("U",U8)))</formula>
    </cfRule>
  </conditionalFormatting>
  <conditionalFormatting sqref="G8">
    <cfRule type="containsText" dxfId="33" priority="63" operator="containsText" text="H">
      <formula>NOT(ISERROR(SEARCH("H",G8)))</formula>
    </cfRule>
    <cfRule type="containsText" dxfId="32" priority="64" operator="containsText" text="U">
      <formula>NOT(ISERROR(SEARCH("U",G8)))</formula>
    </cfRule>
  </conditionalFormatting>
  <conditionalFormatting sqref="G8">
    <cfRule type="containsText" dxfId="31" priority="65" operator="containsText" text="L">
      <formula>NOT(ISERROR(SEARCH("L",G8)))</formula>
    </cfRule>
  </conditionalFormatting>
  <conditionalFormatting sqref="I8">
    <cfRule type="containsText" dxfId="30" priority="60" operator="containsText" text="H">
      <formula>NOT(ISERROR(SEARCH("H",I8)))</formula>
    </cfRule>
    <cfRule type="containsText" dxfId="29" priority="61" operator="containsText" text="U">
      <formula>NOT(ISERROR(SEARCH("U",I8)))</formula>
    </cfRule>
  </conditionalFormatting>
  <conditionalFormatting sqref="I8">
    <cfRule type="containsText" dxfId="28" priority="62" operator="containsText" text="L">
      <formula>NOT(ISERROR(SEARCH("L",I8)))</formula>
    </cfRule>
  </conditionalFormatting>
  <conditionalFormatting sqref="G8">
    <cfRule type="duplicateValues" dxfId="27" priority="59"/>
  </conditionalFormatting>
  <conditionalFormatting sqref="H8">
    <cfRule type="duplicateValues" dxfId="26" priority="58"/>
  </conditionalFormatting>
  <conditionalFormatting sqref="O8">
    <cfRule type="containsText" dxfId="25" priority="55" operator="containsText" text="H">
      <formula>NOT(ISERROR(SEARCH("H",O8)))</formula>
    </cfRule>
    <cfRule type="containsText" dxfId="24" priority="56" operator="containsText" text="U">
      <formula>NOT(ISERROR(SEARCH("U",O8)))</formula>
    </cfRule>
  </conditionalFormatting>
  <conditionalFormatting sqref="O8">
    <cfRule type="containsText" dxfId="23" priority="57" operator="containsText" text="L">
      <formula>NOT(ISERROR(SEARCH("L",O8)))</formula>
    </cfRule>
  </conditionalFormatting>
  <conditionalFormatting sqref="G9">
    <cfRule type="containsText" dxfId="22" priority="52" operator="containsText" text="H">
      <formula>NOT(ISERROR(SEARCH("H",G9)))</formula>
    </cfRule>
    <cfRule type="containsText" dxfId="21" priority="53" operator="containsText" text="U">
      <formula>NOT(ISERROR(SEARCH("U",G9)))</formula>
    </cfRule>
  </conditionalFormatting>
  <conditionalFormatting sqref="G9">
    <cfRule type="containsText" dxfId="20" priority="54" operator="containsText" text="L">
      <formula>NOT(ISERROR(SEARCH("L",G9)))</formula>
    </cfRule>
  </conditionalFormatting>
  <conditionalFormatting sqref="I9">
    <cfRule type="containsText" dxfId="19" priority="49" operator="containsText" text="H">
      <formula>NOT(ISERROR(SEARCH("H",I9)))</formula>
    </cfRule>
    <cfRule type="containsText" dxfId="18" priority="50" operator="containsText" text="U">
      <formula>NOT(ISERROR(SEARCH("U",I9)))</formula>
    </cfRule>
  </conditionalFormatting>
  <conditionalFormatting sqref="I9">
    <cfRule type="containsText" dxfId="17" priority="51" operator="containsText" text="L">
      <formula>NOT(ISERROR(SEARCH("L",I9)))</formula>
    </cfRule>
  </conditionalFormatting>
  <conditionalFormatting sqref="G9">
    <cfRule type="duplicateValues" dxfId="16" priority="48"/>
  </conditionalFormatting>
  <conditionalFormatting sqref="H9">
    <cfRule type="duplicateValues" dxfId="15" priority="47"/>
  </conditionalFormatting>
  <conditionalFormatting sqref="O9">
    <cfRule type="containsText" dxfId="14" priority="44" operator="containsText" text="H">
      <formula>NOT(ISERROR(SEARCH("H",O9)))</formula>
    </cfRule>
    <cfRule type="containsText" dxfId="13" priority="45" operator="containsText" text="U">
      <formula>NOT(ISERROR(SEARCH("U",O9)))</formula>
    </cfRule>
  </conditionalFormatting>
  <conditionalFormatting sqref="O9">
    <cfRule type="containsText" dxfId="12" priority="46" operator="containsText" text="L">
      <formula>NOT(ISERROR(SEARCH("L",O9)))</formula>
    </cfRule>
  </conditionalFormatting>
  <conditionalFormatting sqref="U9">
    <cfRule type="containsText" dxfId="11" priority="43" operator="containsText" text="L">
      <formula>NOT(ISERROR(SEARCH("L",U9)))</formula>
    </cfRule>
  </conditionalFormatting>
  <conditionalFormatting sqref="U9">
    <cfRule type="containsText" dxfId="10" priority="41" operator="containsText" text="H">
      <formula>NOT(ISERROR(SEARCH("H",U9)))</formula>
    </cfRule>
    <cfRule type="containsText" dxfId="9" priority="42" operator="containsText" text="U">
      <formula>NOT(ISERROR(SEARCH("U",U9)))</formula>
    </cfRule>
  </conditionalFormatting>
  <conditionalFormatting sqref="G10 I10 O10 Q10">
    <cfRule type="containsText" dxfId="8" priority="7" operator="containsText" text="H">
      <formula>NOT(ISERROR(SEARCH("H",G10)))</formula>
    </cfRule>
    <cfRule type="containsText" dxfId="7" priority="8" operator="containsText" text="U">
      <formula>NOT(ISERROR(SEARCH("U",G10)))</formula>
    </cfRule>
  </conditionalFormatting>
  <conditionalFormatting sqref="G10 I10 O10 Q10">
    <cfRule type="containsText" dxfId="6" priority="9" operator="containsText" text="L">
      <formula>NOT(ISERROR(SEARCH("L",G10)))</formula>
    </cfRule>
  </conditionalFormatting>
  <conditionalFormatting sqref="K10 M10">
    <cfRule type="containsText" dxfId="5" priority="4" operator="containsText" text="H">
      <formula>NOT(ISERROR(SEARCH("H",K10)))</formula>
    </cfRule>
    <cfRule type="containsText" dxfId="4" priority="5" operator="containsText" text="U">
      <formula>NOT(ISERROR(SEARCH("U",K10)))</formula>
    </cfRule>
  </conditionalFormatting>
  <conditionalFormatting sqref="K10 M10">
    <cfRule type="containsText" dxfId="3" priority="6" operator="containsText" text="L">
      <formula>NOT(ISERROR(SEARCH("L",K10)))</formula>
    </cfRule>
  </conditionalFormatting>
  <conditionalFormatting sqref="U10">
    <cfRule type="containsText" dxfId="2" priority="1" operator="containsText" text="H">
      <formula>NOT(ISERROR(SEARCH("H",U10)))</formula>
    </cfRule>
    <cfRule type="containsText" dxfId="1" priority="2" operator="containsText" text="U">
      <formula>NOT(ISERROR(SEARCH("U",U10)))</formula>
    </cfRule>
  </conditionalFormatting>
  <conditionalFormatting sqref="U10">
    <cfRule type="containsText" dxfId="0" priority="3" operator="containsText" text="L">
      <formula>NOT(ISERROR(SEARCH("L",U10)))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1_문헌특성</vt:lpstr>
      <vt:lpstr>2_결과지표_연속형</vt:lpstr>
      <vt:lpstr>3_결과지표_범주형</vt:lpstr>
      <vt:lpstr>4_비뚤림위험평가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2021-08-18T04:23:46Z</dcterms:created>
  <dcterms:modified xsi:type="dcterms:W3CDTF">2022-04-24T23:56:34Z</dcterms:modified>
</cp:coreProperties>
</file>