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user" algorithmName="SHA-512" hashValue="2gBzV9SAgVo5+A6/XIT0P7MVqoT26mojGHFj6TNL/hr5+WJGvJzFjFZxfGHG+VQqZzylTU80Bar5jNBvoylQgg==" saltValue="BXzJnJRw25U9tJoXJyosDQ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01.재평가\01.안건\01방사선온열치료\보고서\2차검토_수정\흉부종양\"/>
    </mc:Choice>
  </mc:AlternateContent>
  <bookViews>
    <workbookView xWindow="0" yWindow="0" windowWidth="28800" windowHeight="11520"/>
  </bookViews>
  <sheets>
    <sheet name="1_문헌특성" sheetId="1" r:id="rId1"/>
    <sheet name="2_결과지표_연속형" sheetId="2" r:id="rId2"/>
    <sheet name="3_결과지표_범주형" sheetId="3" r:id="rId3"/>
    <sheet name="4_비뚤림위험평가" sheetId="5" r:id="rId4"/>
  </sheets>
  <externalReferences>
    <externalReference r:id="rId5"/>
  </externalReferences>
  <definedNames>
    <definedName name="_xlnm._FilterDatabase" localSheetId="0" hidden="1">'1_문헌특성'!$A$4:$BC$10</definedName>
    <definedName name="_xlnm._FilterDatabase" localSheetId="1" hidden="1">'2_결과지표_연속형'!$B$7:$W$10</definedName>
    <definedName name="_xlnm._FilterDatabase" localSheetId="2" hidden="1">'3_결과지표_범주형'!$B$7:$W$143</definedName>
    <definedName name="_xlnm._FilterDatabase" localSheetId="3" hidden="1">'4_비뚤림위험평가'!$B$7:$AN$14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1" i="3" l="1"/>
  <c r="U130" i="3"/>
  <c r="U67" i="3"/>
  <c r="U56" i="3"/>
  <c r="U55" i="3"/>
  <c r="R131" i="3"/>
  <c r="R130" i="3"/>
  <c r="R67" i="3"/>
  <c r="R56" i="3"/>
  <c r="R55" i="3"/>
  <c r="C121" i="3" l="1"/>
  <c r="D121" i="3"/>
  <c r="E121" i="3"/>
  <c r="F121" i="3"/>
  <c r="G121" i="3"/>
  <c r="H121" i="3"/>
  <c r="I121" i="3"/>
  <c r="J121" i="3"/>
  <c r="K121" i="3"/>
  <c r="C122" i="3"/>
  <c r="D122" i="3"/>
  <c r="E122" i="3"/>
  <c r="F122" i="3"/>
  <c r="G122" i="3"/>
  <c r="H122" i="3"/>
  <c r="I122" i="3"/>
  <c r="J122" i="3"/>
  <c r="K122" i="3"/>
  <c r="C123" i="3"/>
  <c r="D123" i="3"/>
  <c r="E123" i="3"/>
  <c r="F123" i="3"/>
  <c r="G123" i="3"/>
  <c r="H123" i="3"/>
  <c r="I123" i="3"/>
  <c r="J123" i="3"/>
  <c r="K123" i="3"/>
  <c r="C124" i="3"/>
  <c r="D124" i="3"/>
  <c r="E124" i="3"/>
  <c r="F124" i="3"/>
  <c r="G124" i="3"/>
  <c r="H124" i="3"/>
  <c r="I124" i="3"/>
  <c r="J124" i="3"/>
  <c r="K124" i="3"/>
  <c r="C125" i="3"/>
  <c r="D125" i="3"/>
  <c r="E125" i="3"/>
  <c r="F125" i="3"/>
  <c r="G125" i="3"/>
  <c r="H125" i="3"/>
  <c r="I125" i="3"/>
  <c r="J125" i="3"/>
  <c r="K125" i="3"/>
  <c r="C126" i="3"/>
  <c r="D126" i="3"/>
  <c r="E126" i="3"/>
  <c r="F126" i="3"/>
  <c r="G126" i="3"/>
  <c r="H126" i="3"/>
  <c r="I126" i="3"/>
  <c r="J126" i="3"/>
  <c r="K126" i="3"/>
  <c r="C127" i="3"/>
  <c r="D127" i="3"/>
  <c r="E127" i="3"/>
  <c r="F127" i="3"/>
  <c r="G127" i="3"/>
  <c r="H127" i="3"/>
  <c r="I127" i="3"/>
  <c r="J127" i="3"/>
  <c r="K127" i="3"/>
  <c r="C128" i="3"/>
  <c r="D128" i="3"/>
  <c r="E128" i="3"/>
  <c r="F128" i="3"/>
  <c r="G128" i="3"/>
  <c r="H128" i="3"/>
  <c r="I128" i="3"/>
  <c r="J128" i="3"/>
  <c r="K128" i="3"/>
  <c r="C129" i="3"/>
  <c r="D129" i="3"/>
  <c r="E129" i="3"/>
  <c r="F129" i="3"/>
  <c r="G129" i="3"/>
  <c r="H129" i="3"/>
  <c r="I129" i="3"/>
  <c r="J129" i="3"/>
  <c r="K129" i="3"/>
  <c r="C118" i="3" l="1"/>
  <c r="D118" i="3"/>
  <c r="E118" i="3"/>
  <c r="F118" i="3"/>
  <c r="G118" i="3"/>
  <c r="H118" i="3"/>
  <c r="I118" i="3"/>
  <c r="J118" i="3"/>
  <c r="K118" i="3"/>
  <c r="K112" i="3" l="1"/>
  <c r="J112" i="3"/>
  <c r="I112" i="3"/>
  <c r="H112" i="3"/>
  <c r="G112" i="3"/>
  <c r="F112" i="3"/>
  <c r="E112" i="3"/>
  <c r="D112" i="3"/>
  <c r="C112" i="3"/>
  <c r="C8" i="2"/>
  <c r="D8" i="2"/>
  <c r="E8" i="2"/>
  <c r="F8" i="2"/>
  <c r="G8" i="2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F14" i="5" l="1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C8" i="5"/>
  <c r="K143" i="3" l="1"/>
  <c r="J143" i="3"/>
  <c r="I143" i="3"/>
  <c r="H143" i="3"/>
  <c r="G143" i="3"/>
  <c r="F143" i="3"/>
  <c r="E143" i="3"/>
  <c r="D143" i="3"/>
  <c r="C143" i="3"/>
  <c r="K142" i="3"/>
  <c r="J142" i="3"/>
  <c r="I142" i="3"/>
  <c r="H142" i="3"/>
  <c r="G142" i="3"/>
  <c r="F142" i="3"/>
  <c r="E142" i="3"/>
  <c r="D142" i="3"/>
  <c r="C142" i="3"/>
  <c r="K141" i="3"/>
  <c r="J141" i="3"/>
  <c r="I141" i="3"/>
  <c r="H141" i="3"/>
  <c r="G141" i="3"/>
  <c r="F141" i="3"/>
  <c r="E141" i="3"/>
  <c r="D141" i="3"/>
  <c r="C141" i="3"/>
  <c r="K140" i="3"/>
  <c r="J140" i="3"/>
  <c r="I140" i="3"/>
  <c r="H140" i="3"/>
  <c r="G140" i="3"/>
  <c r="F140" i="3"/>
  <c r="E140" i="3"/>
  <c r="D140" i="3"/>
  <c r="C140" i="3"/>
  <c r="K139" i="3"/>
  <c r="J139" i="3"/>
  <c r="I139" i="3"/>
  <c r="H139" i="3"/>
  <c r="G139" i="3"/>
  <c r="F139" i="3"/>
  <c r="E139" i="3"/>
  <c r="D139" i="3"/>
  <c r="C139" i="3"/>
  <c r="K138" i="3"/>
  <c r="J138" i="3"/>
  <c r="I138" i="3"/>
  <c r="H138" i="3"/>
  <c r="G138" i="3"/>
  <c r="F138" i="3"/>
  <c r="E138" i="3"/>
  <c r="D138" i="3"/>
  <c r="C138" i="3"/>
  <c r="K137" i="3"/>
  <c r="J137" i="3"/>
  <c r="I137" i="3"/>
  <c r="H137" i="3"/>
  <c r="G137" i="3"/>
  <c r="F137" i="3"/>
  <c r="E137" i="3"/>
  <c r="D137" i="3"/>
  <c r="C137" i="3"/>
  <c r="K136" i="3"/>
  <c r="J136" i="3"/>
  <c r="I136" i="3"/>
  <c r="H136" i="3"/>
  <c r="G136" i="3"/>
  <c r="F136" i="3"/>
  <c r="E136" i="3"/>
  <c r="D136" i="3"/>
  <c r="C136" i="3"/>
  <c r="K135" i="3"/>
  <c r="J135" i="3"/>
  <c r="I135" i="3"/>
  <c r="H135" i="3"/>
  <c r="G135" i="3"/>
  <c r="F135" i="3"/>
  <c r="E135" i="3"/>
  <c r="D135" i="3"/>
  <c r="C135" i="3"/>
  <c r="K134" i="3"/>
  <c r="J134" i="3"/>
  <c r="I134" i="3"/>
  <c r="H134" i="3"/>
  <c r="G134" i="3"/>
  <c r="F134" i="3"/>
  <c r="E134" i="3"/>
  <c r="D134" i="3"/>
  <c r="C134" i="3"/>
  <c r="K133" i="3"/>
  <c r="J133" i="3"/>
  <c r="I133" i="3"/>
  <c r="H133" i="3"/>
  <c r="G133" i="3"/>
  <c r="F133" i="3"/>
  <c r="E133" i="3"/>
  <c r="D133" i="3"/>
  <c r="C133" i="3"/>
  <c r="K132" i="3"/>
  <c r="J132" i="3"/>
  <c r="I132" i="3"/>
  <c r="H132" i="3"/>
  <c r="G132" i="3"/>
  <c r="F132" i="3"/>
  <c r="E132" i="3"/>
  <c r="D132" i="3"/>
  <c r="C132" i="3"/>
  <c r="K131" i="3"/>
  <c r="J131" i="3"/>
  <c r="I131" i="3"/>
  <c r="H131" i="3"/>
  <c r="G131" i="3"/>
  <c r="F131" i="3"/>
  <c r="E131" i="3"/>
  <c r="D131" i="3"/>
  <c r="C131" i="3"/>
  <c r="K130" i="3"/>
  <c r="J130" i="3"/>
  <c r="I130" i="3"/>
  <c r="H130" i="3"/>
  <c r="G130" i="3"/>
  <c r="F130" i="3"/>
  <c r="E130" i="3"/>
  <c r="D130" i="3"/>
  <c r="C130" i="3"/>
  <c r="K120" i="3"/>
  <c r="J120" i="3"/>
  <c r="I120" i="3"/>
  <c r="H120" i="3"/>
  <c r="G120" i="3"/>
  <c r="F120" i="3"/>
  <c r="E120" i="3"/>
  <c r="D120" i="3"/>
  <c r="C120" i="3"/>
  <c r="K119" i="3"/>
  <c r="J119" i="3"/>
  <c r="I119" i="3"/>
  <c r="H119" i="3"/>
  <c r="G119" i="3"/>
  <c r="F119" i="3"/>
  <c r="E119" i="3"/>
  <c r="D119" i="3"/>
  <c r="C119" i="3"/>
  <c r="K117" i="3"/>
  <c r="J117" i="3"/>
  <c r="I117" i="3"/>
  <c r="H117" i="3"/>
  <c r="G117" i="3"/>
  <c r="F117" i="3"/>
  <c r="E117" i="3"/>
  <c r="D117" i="3"/>
  <c r="C117" i="3"/>
  <c r="K116" i="3"/>
  <c r="J116" i="3"/>
  <c r="I116" i="3"/>
  <c r="H116" i="3"/>
  <c r="G116" i="3"/>
  <c r="F116" i="3"/>
  <c r="E116" i="3"/>
  <c r="D116" i="3"/>
  <c r="C116" i="3"/>
  <c r="K115" i="3"/>
  <c r="J115" i="3"/>
  <c r="I115" i="3"/>
  <c r="H115" i="3"/>
  <c r="G115" i="3"/>
  <c r="F115" i="3"/>
  <c r="E115" i="3"/>
  <c r="D115" i="3"/>
  <c r="C115" i="3"/>
  <c r="K114" i="3"/>
  <c r="J114" i="3"/>
  <c r="I114" i="3"/>
  <c r="H114" i="3"/>
  <c r="G114" i="3"/>
  <c r="F114" i="3"/>
  <c r="E114" i="3"/>
  <c r="D114" i="3"/>
  <c r="C114" i="3"/>
  <c r="K113" i="3"/>
  <c r="J113" i="3"/>
  <c r="I113" i="3"/>
  <c r="H113" i="3"/>
  <c r="G113" i="3"/>
  <c r="F113" i="3"/>
  <c r="E113" i="3"/>
  <c r="D113" i="3"/>
  <c r="C113" i="3"/>
  <c r="K47" i="3"/>
  <c r="J47" i="3"/>
  <c r="I47" i="3"/>
  <c r="H47" i="3"/>
  <c r="G47" i="3"/>
  <c r="F47" i="3"/>
  <c r="E47" i="3"/>
  <c r="D47" i="3"/>
  <c r="C47" i="3"/>
  <c r="K46" i="3"/>
  <c r="J46" i="3"/>
  <c r="I46" i="3"/>
  <c r="H46" i="3"/>
  <c r="G46" i="3"/>
  <c r="F46" i="3"/>
  <c r="E46" i="3"/>
  <c r="D46" i="3"/>
  <c r="C46" i="3"/>
  <c r="K45" i="3"/>
  <c r="J45" i="3"/>
  <c r="I45" i="3"/>
  <c r="H45" i="3"/>
  <c r="G45" i="3"/>
  <c r="F45" i="3"/>
  <c r="E45" i="3"/>
  <c r="D45" i="3"/>
  <c r="C45" i="3"/>
  <c r="K44" i="3"/>
  <c r="J44" i="3"/>
  <c r="I44" i="3"/>
  <c r="H44" i="3"/>
  <c r="G44" i="3"/>
  <c r="F44" i="3"/>
  <c r="E44" i="3"/>
  <c r="D44" i="3"/>
  <c r="C44" i="3"/>
  <c r="K43" i="3"/>
  <c r="J43" i="3"/>
  <c r="I43" i="3"/>
  <c r="H43" i="3"/>
  <c r="G43" i="3"/>
  <c r="F43" i="3"/>
  <c r="E43" i="3"/>
  <c r="D43" i="3"/>
  <c r="C43" i="3"/>
  <c r="K42" i="3"/>
  <c r="J42" i="3"/>
  <c r="I42" i="3"/>
  <c r="H42" i="3"/>
  <c r="G42" i="3"/>
  <c r="F42" i="3"/>
  <c r="E42" i="3"/>
  <c r="D42" i="3"/>
  <c r="C42" i="3"/>
  <c r="K41" i="3"/>
  <c r="J41" i="3"/>
  <c r="I41" i="3"/>
  <c r="H41" i="3"/>
  <c r="G41" i="3"/>
  <c r="F41" i="3"/>
  <c r="E41" i="3"/>
  <c r="D41" i="3"/>
  <c r="C41" i="3"/>
  <c r="K40" i="3"/>
  <c r="J40" i="3"/>
  <c r="I40" i="3"/>
  <c r="H40" i="3"/>
  <c r="G40" i="3"/>
  <c r="F40" i="3"/>
  <c r="E40" i="3"/>
  <c r="D40" i="3"/>
  <c r="C40" i="3"/>
  <c r="K39" i="3"/>
  <c r="J39" i="3"/>
  <c r="I39" i="3"/>
  <c r="H39" i="3"/>
  <c r="G39" i="3"/>
  <c r="F39" i="3"/>
  <c r="E39" i="3"/>
  <c r="D39" i="3"/>
  <c r="C39" i="3"/>
  <c r="K38" i="3"/>
  <c r="J38" i="3"/>
  <c r="I38" i="3"/>
  <c r="H38" i="3"/>
  <c r="G38" i="3"/>
  <c r="F38" i="3"/>
  <c r="E38" i="3"/>
  <c r="D38" i="3"/>
  <c r="C38" i="3"/>
  <c r="K37" i="3"/>
  <c r="J37" i="3"/>
  <c r="I37" i="3"/>
  <c r="H37" i="3"/>
  <c r="G37" i="3"/>
  <c r="F37" i="3"/>
  <c r="E37" i="3"/>
  <c r="D37" i="3"/>
  <c r="C37" i="3"/>
  <c r="K36" i="3"/>
  <c r="J36" i="3"/>
  <c r="I36" i="3"/>
  <c r="H36" i="3"/>
  <c r="G36" i="3"/>
  <c r="F36" i="3"/>
  <c r="E36" i="3"/>
  <c r="D36" i="3"/>
  <c r="C36" i="3"/>
  <c r="K35" i="3"/>
  <c r="J35" i="3"/>
  <c r="I35" i="3"/>
  <c r="H35" i="3"/>
  <c r="G35" i="3"/>
  <c r="F35" i="3"/>
  <c r="E35" i="3"/>
  <c r="D35" i="3"/>
  <c r="C35" i="3"/>
  <c r="K34" i="3"/>
  <c r="J34" i="3"/>
  <c r="I34" i="3"/>
  <c r="H34" i="3"/>
  <c r="G34" i="3"/>
  <c r="F34" i="3"/>
  <c r="E34" i="3"/>
  <c r="D34" i="3"/>
  <c r="C34" i="3"/>
  <c r="K33" i="3"/>
  <c r="J33" i="3"/>
  <c r="I33" i="3"/>
  <c r="H33" i="3"/>
  <c r="G33" i="3"/>
  <c r="F33" i="3"/>
  <c r="E33" i="3"/>
  <c r="D33" i="3"/>
  <c r="C33" i="3"/>
  <c r="K32" i="3"/>
  <c r="J32" i="3"/>
  <c r="I32" i="3"/>
  <c r="H32" i="3"/>
  <c r="G32" i="3"/>
  <c r="F32" i="3"/>
  <c r="E32" i="3"/>
  <c r="D32" i="3"/>
  <c r="C32" i="3"/>
  <c r="K31" i="3"/>
  <c r="J31" i="3"/>
  <c r="I31" i="3"/>
  <c r="H31" i="3"/>
  <c r="G31" i="3"/>
  <c r="F31" i="3"/>
  <c r="E31" i="3"/>
  <c r="D31" i="3"/>
  <c r="C31" i="3"/>
  <c r="K30" i="3"/>
  <c r="J30" i="3"/>
  <c r="I30" i="3"/>
  <c r="H30" i="3"/>
  <c r="G30" i="3"/>
  <c r="F30" i="3"/>
  <c r="E30" i="3"/>
  <c r="D30" i="3"/>
  <c r="C30" i="3"/>
  <c r="K29" i="3"/>
  <c r="J29" i="3"/>
  <c r="I29" i="3"/>
  <c r="H29" i="3"/>
  <c r="G29" i="3"/>
  <c r="F29" i="3"/>
  <c r="E29" i="3"/>
  <c r="D29" i="3"/>
  <c r="C29" i="3"/>
  <c r="K28" i="3"/>
  <c r="J28" i="3"/>
  <c r="I28" i="3"/>
  <c r="H28" i="3"/>
  <c r="G28" i="3"/>
  <c r="F28" i="3"/>
  <c r="E28" i="3"/>
  <c r="D28" i="3"/>
  <c r="C28" i="3"/>
  <c r="K23" i="3"/>
  <c r="J23" i="3"/>
  <c r="I23" i="3"/>
  <c r="H23" i="3"/>
  <c r="G23" i="3"/>
  <c r="F23" i="3"/>
  <c r="E23" i="3"/>
  <c r="D23" i="3"/>
  <c r="C23" i="3"/>
  <c r="K22" i="3"/>
  <c r="J22" i="3"/>
  <c r="I22" i="3"/>
  <c r="H22" i="3"/>
  <c r="G22" i="3"/>
  <c r="F22" i="3"/>
  <c r="E22" i="3"/>
  <c r="D22" i="3"/>
  <c r="C22" i="3"/>
  <c r="K21" i="3"/>
  <c r="J21" i="3"/>
  <c r="I21" i="3"/>
  <c r="H21" i="3"/>
  <c r="G21" i="3"/>
  <c r="F21" i="3"/>
  <c r="E21" i="3"/>
  <c r="D21" i="3"/>
  <c r="C21" i="3"/>
  <c r="K20" i="3"/>
  <c r="J20" i="3"/>
  <c r="I20" i="3"/>
  <c r="H20" i="3"/>
  <c r="G20" i="3"/>
  <c r="F20" i="3"/>
  <c r="E20" i="3"/>
  <c r="D20" i="3"/>
  <c r="C20" i="3"/>
  <c r="K19" i="3"/>
  <c r="J19" i="3"/>
  <c r="I19" i="3"/>
  <c r="H19" i="3"/>
  <c r="G19" i="3"/>
  <c r="F19" i="3"/>
  <c r="E19" i="3"/>
  <c r="D19" i="3"/>
  <c r="C19" i="3"/>
  <c r="K18" i="3"/>
  <c r="J18" i="3"/>
  <c r="I18" i="3"/>
  <c r="H18" i="3"/>
  <c r="G18" i="3"/>
  <c r="F18" i="3"/>
  <c r="E18" i="3"/>
  <c r="D18" i="3"/>
  <c r="C18" i="3"/>
  <c r="K17" i="3"/>
  <c r="J17" i="3"/>
  <c r="I17" i="3"/>
  <c r="H17" i="3"/>
  <c r="G17" i="3"/>
  <c r="F17" i="3"/>
  <c r="E17" i="3"/>
  <c r="D17" i="3"/>
  <c r="C17" i="3"/>
  <c r="K27" i="3"/>
  <c r="J27" i="3"/>
  <c r="I27" i="3"/>
  <c r="H27" i="3"/>
  <c r="G27" i="3"/>
  <c r="F27" i="3"/>
  <c r="E27" i="3"/>
  <c r="D27" i="3"/>
  <c r="C27" i="3"/>
  <c r="K26" i="3"/>
  <c r="J26" i="3"/>
  <c r="I26" i="3"/>
  <c r="H26" i="3"/>
  <c r="G26" i="3"/>
  <c r="F26" i="3"/>
  <c r="E26" i="3"/>
  <c r="D26" i="3"/>
  <c r="C26" i="3"/>
  <c r="K25" i="3"/>
  <c r="J25" i="3"/>
  <c r="I25" i="3"/>
  <c r="H25" i="3"/>
  <c r="G25" i="3"/>
  <c r="F25" i="3"/>
  <c r="E25" i="3"/>
  <c r="D25" i="3"/>
  <c r="C25" i="3"/>
  <c r="K24" i="3"/>
  <c r="J24" i="3"/>
  <c r="I24" i="3"/>
  <c r="H24" i="3"/>
  <c r="G24" i="3"/>
  <c r="F24" i="3"/>
  <c r="E24" i="3"/>
  <c r="D24" i="3"/>
  <c r="C24" i="3"/>
  <c r="K16" i="3"/>
  <c r="J16" i="3"/>
  <c r="I16" i="3"/>
  <c r="H16" i="3"/>
  <c r="G16" i="3"/>
  <c r="F16" i="3"/>
  <c r="E16" i="3"/>
  <c r="D16" i="3"/>
  <c r="C16" i="3"/>
  <c r="K15" i="3"/>
  <c r="J15" i="3"/>
  <c r="I15" i="3"/>
  <c r="H15" i="3"/>
  <c r="G15" i="3"/>
  <c r="F15" i="3"/>
  <c r="E15" i="3"/>
  <c r="D15" i="3"/>
  <c r="C15" i="3"/>
  <c r="K14" i="3"/>
  <c r="J14" i="3"/>
  <c r="I14" i="3"/>
  <c r="H14" i="3"/>
  <c r="G14" i="3"/>
  <c r="F14" i="3"/>
  <c r="E14" i="3"/>
  <c r="D14" i="3"/>
  <c r="C14" i="3"/>
  <c r="K13" i="3"/>
  <c r="J13" i="3"/>
  <c r="I13" i="3"/>
  <c r="H13" i="3"/>
  <c r="G13" i="3"/>
  <c r="F13" i="3"/>
  <c r="E13" i="3"/>
  <c r="D13" i="3"/>
  <c r="C13" i="3"/>
  <c r="K12" i="3"/>
  <c r="J12" i="3"/>
  <c r="I12" i="3"/>
  <c r="H12" i="3"/>
  <c r="G12" i="3"/>
  <c r="F12" i="3"/>
  <c r="E12" i="3"/>
  <c r="D12" i="3"/>
  <c r="C12" i="3"/>
  <c r="K11" i="3"/>
  <c r="J11" i="3"/>
  <c r="I11" i="3"/>
  <c r="H11" i="3"/>
  <c r="G11" i="3"/>
  <c r="F11" i="3"/>
  <c r="E11" i="3"/>
  <c r="D11" i="3"/>
  <c r="C11" i="3"/>
  <c r="K10" i="3"/>
  <c r="J10" i="3"/>
  <c r="I10" i="3"/>
  <c r="H10" i="3"/>
  <c r="G10" i="3"/>
  <c r="F10" i="3"/>
  <c r="E10" i="3"/>
  <c r="D10" i="3"/>
  <c r="C10" i="3"/>
  <c r="K9" i="3"/>
  <c r="J9" i="3"/>
  <c r="I9" i="3"/>
  <c r="H9" i="3"/>
  <c r="G9" i="3"/>
  <c r="F9" i="3"/>
  <c r="E9" i="3"/>
  <c r="D9" i="3"/>
  <c r="C9" i="3"/>
  <c r="K111" i="3" l="1"/>
  <c r="J111" i="3"/>
  <c r="I111" i="3"/>
  <c r="H111" i="3"/>
  <c r="G111" i="3"/>
  <c r="F111" i="3"/>
  <c r="E111" i="3"/>
  <c r="D111" i="3"/>
  <c r="C111" i="3"/>
  <c r="K110" i="3"/>
  <c r="J110" i="3"/>
  <c r="I110" i="3"/>
  <c r="H110" i="3"/>
  <c r="G110" i="3"/>
  <c r="F110" i="3"/>
  <c r="E110" i="3"/>
  <c r="D110" i="3"/>
  <c r="C110" i="3"/>
  <c r="K109" i="3"/>
  <c r="J109" i="3"/>
  <c r="I109" i="3"/>
  <c r="H109" i="3"/>
  <c r="G109" i="3"/>
  <c r="F109" i="3"/>
  <c r="E109" i="3"/>
  <c r="D109" i="3"/>
  <c r="C109" i="3"/>
  <c r="K108" i="3"/>
  <c r="J108" i="3"/>
  <c r="I108" i="3"/>
  <c r="H108" i="3"/>
  <c r="G108" i="3"/>
  <c r="F108" i="3"/>
  <c r="E108" i="3"/>
  <c r="D108" i="3"/>
  <c r="C108" i="3"/>
  <c r="K107" i="3"/>
  <c r="J107" i="3"/>
  <c r="I107" i="3"/>
  <c r="H107" i="3"/>
  <c r="G107" i="3"/>
  <c r="F107" i="3"/>
  <c r="E107" i="3"/>
  <c r="D107" i="3"/>
  <c r="C107" i="3"/>
  <c r="K106" i="3"/>
  <c r="J106" i="3"/>
  <c r="I106" i="3"/>
  <c r="H106" i="3"/>
  <c r="G106" i="3"/>
  <c r="F106" i="3"/>
  <c r="E106" i="3"/>
  <c r="D106" i="3"/>
  <c r="C106" i="3"/>
  <c r="K105" i="3"/>
  <c r="J105" i="3"/>
  <c r="I105" i="3"/>
  <c r="H105" i="3"/>
  <c r="G105" i="3"/>
  <c r="F105" i="3"/>
  <c r="E105" i="3"/>
  <c r="D105" i="3"/>
  <c r="C105" i="3"/>
  <c r="K104" i="3"/>
  <c r="J104" i="3"/>
  <c r="I104" i="3"/>
  <c r="H104" i="3"/>
  <c r="G104" i="3"/>
  <c r="F104" i="3"/>
  <c r="E104" i="3"/>
  <c r="D104" i="3"/>
  <c r="C104" i="3"/>
  <c r="K103" i="3"/>
  <c r="J103" i="3"/>
  <c r="I103" i="3"/>
  <c r="H103" i="3"/>
  <c r="G103" i="3"/>
  <c r="F103" i="3"/>
  <c r="E103" i="3"/>
  <c r="D103" i="3"/>
  <c r="C103" i="3"/>
  <c r="K102" i="3"/>
  <c r="J102" i="3"/>
  <c r="I102" i="3"/>
  <c r="H102" i="3"/>
  <c r="G102" i="3"/>
  <c r="F102" i="3"/>
  <c r="E102" i="3"/>
  <c r="D102" i="3"/>
  <c r="C102" i="3"/>
  <c r="K101" i="3"/>
  <c r="J101" i="3"/>
  <c r="I101" i="3"/>
  <c r="H101" i="3"/>
  <c r="G101" i="3"/>
  <c r="F101" i="3"/>
  <c r="E101" i="3"/>
  <c r="D101" i="3"/>
  <c r="C101" i="3"/>
  <c r="K100" i="3"/>
  <c r="J100" i="3"/>
  <c r="I100" i="3"/>
  <c r="H100" i="3"/>
  <c r="G100" i="3"/>
  <c r="F100" i="3"/>
  <c r="E100" i="3"/>
  <c r="D100" i="3"/>
  <c r="C100" i="3"/>
  <c r="K99" i="3"/>
  <c r="J99" i="3"/>
  <c r="I99" i="3"/>
  <c r="H99" i="3"/>
  <c r="G99" i="3"/>
  <c r="F99" i="3"/>
  <c r="E99" i="3"/>
  <c r="D99" i="3"/>
  <c r="C99" i="3"/>
  <c r="K98" i="3"/>
  <c r="J98" i="3"/>
  <c r="I98" i="3"/>
  <c r="H98" i="3"/>
  <c r="G98" i="3"/>
  <c r="F98" i="3"/>
  <c r="E98" i="3"/>
  <c r="D98" i="3"/>
  <c r="C98" i="3"/>
  <c r="K97" i="3"/>
  <c r="J97" i="3"/>
  <c r="I97" i="3"/>
  <c r="H97" i="3"/>
  <c r="G97" i="3"/>
  <c r="F97" i="3"/>
  <c r="E97" i="3"/>
  <c r="D97" i="3"/>
  <c r="C97" i="3"/>
  <c r="K96" i="3"/>
  <c r="J96" i="3"/>
  <c r="I96" i="3"/>
  <c r="H96" i="3"/>
  <c r="G96" i="3"/>
  <c r="F96" i="3"/>
  <c r="E96" i="3"/>
  <c r="D96" i="3"/>
  <c r="C96" i="3"/>
  <c r="K95" i="3"/>
  <c r="J95" i="3"/>
  <c r="I95" i="3"/>
  <c r="H95" i="3"/>
  <c r="G95" i="3"/>
  <c r="F95" i="3"/>
  <c r="E95" i="3"/>
  <c r="D95" i="3"/>
  <c r="C95" i="3"/>
  <c r="K94" i="3"/>
  <c r="J94" i="3"/>
  <c r="I94" i="3"/>
  <c r="H94" i="3"/>
  <c r="G94" i="3"/>
  <c r="F94" i="3"/>
  <c r="E94" i="3"/>
  <c r="D94" i="3"/>
  <c r="C94" i="3"/>
  <c r="K93" i="3"/>
  <c r="J93" i="3"/>
  <c r="I93" i="3"/>
  <c r="H93" i="3"/>
  <c r="G93" i="3"/>
  <c r="F93" i="3"/>
  <c r="E93" i="3"/>
  <c r="D93" i="3"/>
  <c r="C93" i="3"/>
  <c r="K92" i="3"/>
  <c r="J92" i="3"/>
  <c r="I92" i="3"/>
  <c r="H92" i="3"/>
  <c r="G92" i="3"/>
  <c r="F92" i="3"/>
  <c r="E92" i="3"/>
  <c r="D92" i="3"/>
  <c r="C92" i="3"/>
  <c r="K91" i="3"/>
  <c r="J91" i="3"/>
  <c r="I91" i="3"/>
  <c r="H91" i="3"/>
  <c r="G91" i="3"/>
  <c r="F91" i="3"/>
  <c r="E91" i="3"/>
  <c r="D91" i="3"/>
  <c r="C91" i="3"/>
  <c r="K90" i="3"/>
  <c r="J90" i="3"/>
  <c r="I90" i="3"/>
  <c r="H90" i="3"/>
  <c r="G90" i="3"/>
  <c r="F90" i="3"/>
  <c r="E90" i="3"/>
  <c r="D90" i="3"/>
  <c r="C90" i="3"/>
  <c r="K89" i="3"/>
  <c r="J89" i="3"/>
  <c r="I89" i="3"/>
  <c r="H89" i="3"/>
  <c r="G89" i="3"/>
  <c r="F89" i="3"/>
  <c r="E89" i="3"/>
  <c r="D89" i="3"/>
  <c r="C89" i="3"/>
  <c r="K88" i="3"/>
  <c r="J88" i="3"/>
  <c r="I88" i="3"/>
  <c r="H88" i="3"/>
  <c r="G88" i="3"/>
  <c r="F88" i="3"/>
  <c r="E88" i="3"/>
  <c r="D88" i="3"/>
  <c r="C88" i="3"/>
  <c r="K87" i="3"/>
  <c r="J87" i="3"/>
  <c r="I87" i="3"/>
  <c r="H87" i="3"/>
  <c r="G87" i="3"/>
  <c r="F87" i="3"/>
  <c r="E87" i="3"/>
  <c r="D87" i="3"/>
  <c r="C87" i="3"/>
  <c r="K86" i="3"/>
  <c r="J86" i="3"/>
  <c r="I86" i="3"/>
  <c r="H86" i="3"/>
  <c r="G86" i="3"/>
  <c r="F86" i="3"/>
  <c r="E86" i="3"/>
  <c r="D86" i="3"/>
  <c r="C86" i="3"/>
  <c r="K85" i="3"/>
  <c r="J85" i="3"/>
  <c r="I85" i="3"/>
  <c r="H85" i="3"/>
  <c r="G85" i="3"/>
  <c r="F85" i="3"/>
  <c r="E85" i="3"/>
  <c r="D85" i="3"/>
  <c r="C85" i="3"/>
  <c r="K84" i="3"/>
  <c r="J84" i="3"/>
  <c r="I84" i="3"/>
  <c r="H84" i="3"/>
  <c r="G84" i="3"/>
  <c r="F84" i="3"/>
  <c r="E84" i="3"/>
  <c r="D84" i="3"/>
  <c r="C84" i="3"/>
  <c r="K83" i="3"/>
  <c r="J83" i="3"/>
  <c r="I83" i="3"/>
  <c r="H83" i="3"/>
  <c r="G83" i="3"/>
  <c r="F83" i="3"/>
  <c r="E83" i="3"/>
  <c r="D83" i="3"/>
  <c r="C83" i="3"/>
  <c r="K82" i="3"/>
  <c r="J82" i="3"/>
  <c r="I82" i="3"/>
  <c r="H82" i="3"/>
  <c r="G82" i="3"/>
  <c r="F82" i="3"/>
  <c r="E82" i="3"/>
  <c r="D82" i="3"/>
  <c r="C82" i="3"/>
  <c r="K81" i="3"/>
  <c r="J81" i="3"/>
  <c r="I81" i="3"/>
  <c r="H81" i="3"/>
  <c r="G81" i="3"/>
  <c r="F81" i="3"/>
  <c r="E81" i="3"/>
  <c r="D81" i="3"/>
  <c r="C81" i="3"/>
  <c r="K80" i="3"/>
  <c r="J80" i="3"/>
  <c r="I80" i="3"/>
  <c r="H80" i="3"/>
  <c r="G80" i="3"/>
  <c r="F80" i="3"/>
  <c r="E80" i="3"/>
  <c r="D80" i="3"/>
  <c r="C80" i="3"/>
  <c r="K79" i="3"/>
  <c r="J79" i="3"/>
  <c r="I79" i="3"/>
  <c r="H79" i="3"/>
  <c r="G79" i="3"/>
  <c r="F79" i="3"/>
  <c r="E79" i="3"/>
  <c r="D79" i="3"/>
  <c r="C79" i="3"/>
  <c r="K78" i="3"/>
  <c r="J78" i="3"/>
  <c r="I78" i="3"/>
  <c r="H78" i="3"/>
  <c r="G78" i="3"/>
  <c r="F78" i="3"/>
  <c r="E78" i="3"/>
  <c r="D78" i="3"/>
  <c r="C78" i="3"/>
  <c r="K77" i="3"/>
  <c r="J77" i="3"/>
  <c r="I77" i="3"/>
  <c r="H77" i="3"/>
  <c r="G77" i="3"/>
  <c r="F77" i="3"/>
  <c r="E77" i="3"/>
  <c r="D77" i="3"/>
  <c r="C77" i="3"/>
  <c r="K76" i="3"/>
  <c r="J76" i="3"/>
  <c r="I76" i="3"/>
  <c r="H76" i="3"/>
  <c r="G76" i="3"/>
  <c r="F76" i="3"/>
  <c r="E76" i="3"/>
  <c r="D76" i="3"/>
  <c r="C76" i="3"/>
  <c r="K73" i="3"/>
  <c r="J73" i="3"/>
  <c r="I73" i="3"/>
  <c r="H73" i="3"/>
  <c r="G73" i="3"/>
  <c r="F73" i="3"/>
  <c r="E73" i="3"/>
  <c r="D73" i="3"/>
  <c r="C73" i="3"/>
  <c r="K69" i="3"/>
  <c r="J69" i="3"/>
  <c r="I69" i="3"/>
  <c r="H69" i="3"/>
  <c r="G69" i="3"/>
  <c r="F69" i="3"/>
  <c r="E69" i="3"/>
  <c r="D69" i="3"/>
  <c r="C69" i="3"/>
  <c r="K68" i="3"/>
  <c r="J68" i="3"/>
  <c r="I68" i="3"/>
  <c r="H68" i="3"/>
  <c r="G68" i="3"/>
  <c r="F68" i="3"/>
  <c r="E68" i="3"/>
  <c r="D68" i="3"/>
  <c r="C68" i="3"/>
  <c r="K72" i="3"/>
  <c r="J72" i="3"/>
  <c r="I72" i="3"/>
  <c r="H72" i="3"/>
  <c r="G72" i="3"/>
  <c r="F72" i="3"/>
  <c r="E72" i="3"/>
  <c r="D72" i="3"/>
  <c r="C72" i="3"/>
  <c r="K71" i="3"/>
  <c r="J71" i="3"/>
  <c r="I71" i="3"/>
  <c r="H71" i="3"/>
  <c r="G71" i="3"/>
  <c r="F71" i="3"/>
  <c r="E71" i="3"/>
  <c r="D71" i="3"/>
  <c r="C71" i="3"/>
  <c r="K74" i="3"/>
  <c r="J74" i="3"/>
  <c r="I74" i="3"/>
  <c r="H74" i="3"/>
  <c r="G74" i="3"/>
  <c r="F74" i="3"/>
  <c r="E74" i="3"/>
  <c r="D74" i="3"/>
  <c r="C74" i="3"/>
  <c r="K75" i="3"/>
  <c r="J75" i="3"/>
  <c r="I75" i="3"/>
  <c r="H75" i="3"/>
  <c r="G75" i="3"/>
  <c r="F75" i="3"/>
  <c r="E75" i="3"/>
  <c r="D75" i="3"/>
  <c r="C75" i="3"/>
  <c r="K70" i="3"/>
  <c r="J70" i="3"/>
  <c r="I70" i="3"/>
  <c r="H70" i="3"/>
  <c r="G70" i="3"/>
  <c r="F70" i="3"/>
  <c r="E70" i="3"/>
  <c r="D70" i="3"/>
  <c r="C70" i="3"/>
  <c r="K67" i="3"/>
  <c r="J67" i="3"/>
  <c r="I67" i="3"/>
  <c r="H67" i="3"/>
  <c r="G67" i="3"/>
  <c r="F67" i="3"/>
  <c r="E67" i="3"/>
  <c r="D67" i="3"/>
  <c r="C67" i="3"/>
  <c r="K66" i="3"/>
  <c r="J66" i="3"/>
  <c r="I66" i="3"/>
  <c r="H66" i="3"/>
  <c r="G66" i="3"/>
  <c r="F66" i="3"/>
  <c r="E66" i="3"/>
  <c r="D66" i="3"/>
  <c r="C66" i="3"/>
  <c r="K65" i="3"/>
  <c r="J65" i="3"/>
  <c r="I65" i="3"/>
  <c r="H65" i="3"/>
  <c r="G65" i="3"/>
  <c r="F65" i="3"/>
  <c r="E65" i="3"/>
  <c r="D65" i="3"/>
  <c r="C65" i="3"/>
  <c r="K64" i="3"/>
  <c r="J64" i="3"/>
  <c r="I64" i="3"/>
  <c r="H64" i="3"/>
  <c r="G64" i="3"/>
  <c r="F64" i="3"/>
  <c r="E64" i="3"/>
  <c r="D64" i="3"/>
  <c r="C64" i="3"/>
  <c r="K63" i="3"/>
  <c r="J63" i="3"/>
  <c r="I63" i="3"/>
  <c r="H63" i="3"/>
  <c r="G63" i="3"/>
  <c r="F63" i="3"/>
  <c r="E63" i="3"/>
  <c r="D63" i="3"/>
  <c r="C63" i="3"/>
  <c r="K62" i="3"/>
  <c r="J62" i="3"/>
  <c r="I62" i="3"/>
  <c r="H62" i="3"/>
  <c r="G62" i="3"/>
  <c r="F62" i="3"/>
  <c r="E62" i="3"/>
  <c r="D62" i="3"/>
  <c r="C62" i="3"/>
  <c r="K61" i="3"/>
  <c r="J61" i="3"/>
  <c r="I61" i="3"/>
  <c r="H61" i="3"/>
  <c r="G61" i="3"/>
  <c r="F61" i="3"/>
  <c r="E61" i="3"/>
  <c r="D61" i="3"/>
  <c r="C61" i="3"/>
  <c r="K58" i="3"/>
  <c r="J58" i="3"/>
  <c r="I58" i="3"/>
  <c r="H58" i="3"/>
  <c r="G58" i="3"/>
  <c r="F58" i="3"/>
  <c r="E58" i="3"/>
  <c r="D58" i="3"/>
  <c r="C58" i="3"/>
  <c r="K59" i="3"/>
  <c r="J59" i="3"/>
  <c r="I59" i="3"/>
  <c r="H59" i="3"/>
  <c r="G59" i="3"/>
  <c r="F59" i="3"/>
  <c r="E59" i="3"/>
  <c r="D59" i="3"/>
  <c r="C59" i="3"/>
  <c r="K60" i="3"/>
  <c r="J60" i="3"/>
  <c r="I60" i="3"/>
  <c r="H60" i="3"/>
  <c r="G60" i="3"/>
  <c r="F60" i="3"/>
  <c r="E60" i="3"/>
  <c r="D60" i="3"/>
  <c r="C60" i="3"/>
  <c r="K57" i="3"/>
  <c r="J57" i="3"/>
  <c r="I57" i="3"/>
  <c r="H57" i="3"/>
  <c r="G57" i="3"/>
  <c r="F57" i="3"/>
  <c r="E57" i="3"/>
  <c r="D57" i="3"/>
  <c r="C57" i="3"/>
  <c r="K56" i="3"/>
  <c r="J56" i="3"/>
  <c r="I56" i="3"/>
  <c r="H56" i="3"/>
  <c r="G56" i="3"/>
  <c r="F56" i="3"/>
  <c r="E56" i="3"/>
  <c r="D56" i="3"/>
  <c r="C56" i="3"/>
  <c r="K55" i="3"/>
  <c r="J55" i="3"/>
  <c r="I55" i="3"/>
  <c r="H55" i="3"/>
  <c r="G55" i="3"/>
  <c r="F55" i="3"/>
  <c r="E55" i="3"/>
  <c r="D55" i="3"/>
  <c r="C55" i="3"/>
  <c r="K54" i="3"/>
  <c r="J54" i="3"/>
  <c r="I54" i="3"/>
  <c r="H54" i="3"/>
  <c r="G54" i="3"/>
  <c r="F54" i="3"/>
  <c r="E54" i="3"/>
  <c r="D54" i="3"/>
  <c r="C54" i="3"/>
  <c r="K53" i="3"/>
  <c r="J53" i="3"/>
  <c r="I53" i="3"/>
  <c r="H53" i="3"/>
  <c r="G53" i="3"/>
  <c r="F53" i="3"/>
  <c r="E53" i="3"/>
  <c r="D53" i="3"/>
  <c r="C53" i="3"/>
  <c r="K52" i="3" l="1"/>
  <c r="J52" i="3"/>
  <c r="I52" i="3"/>
  <c r="H52" i="3"/>
  <c r="G52" i="3"/>
  <c r="F52" i="3"/>
  <c r="E52" i="3"/>
  <c r="D52" i="3"/>
  <c r="K51" i="3"/>
  <c r="J51" i="3"/>
  <c r="I51" i="3"/>
  <c r="H51" i="3"/>
  <c r="G51" i="3"/>
  <c r="F51" i="3"/>
  <c r="E51" i="3"/>
  <c r="D51" i="3"/>
  <c r="K50" i="3"/>
  <c r="J50" i="3"/>
  <c r="I50" i="3"/>
  <c r="H50" i="3"/>
  <c r="G50" i="3"/>
  <c r="F50" i="3"/>
  <c r="E50" i="3"/>
  <c r="D50" i="3"/>
  <c r="K49" i="3"/>
  <c r="J49" i="3"/>
  <c r="I49" i="3"/>
  <c r="H49" i="3"/>
  <c r="G49" i="3"/>
  <c r="F49" i="3"/>
  <c r="E49" i="3"/>
  <c r="D49" i="3"/>
  <c r="K48" i="3"/>
  <c r="J48" i="3"/>
  <c r="I48" i="3"/>
  <c r="H48" i="3"/>
  <c r="G48" i="3"/>
  <c r="F48" i="3"/>
  <c r="E48" i="3"/>
  <c r="D48" i="3"/>
  <c r="K8" i="3"/>
  <c r="J8" i="3"/>
  <c r="I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<sst xmlns="http://schemas.openxmlformats.org/spreadsheetml/2006/main" count="1077" uniqueCount="509">
  <si>
    <t>저자 (year)</t>
    <phoneticPr fontId="1" type="noConversion"/>
  </si>
  <si>
    <t xml:space="preserve">연구설계 </t>
    <phoneticPr fontId="1" type="noConversion"/>
  </si>
  <si>
    <t>연구국가</t>
    <phoneticPr fontId="1" type="noConversion"/>
  </si>
  <si>
    <t>대상자 모집기간</t>
    <phoneticPr fontId="1" type="noConversion"/>
  </si>
  <si>
    <t>참여기관 수</t>
    <phoneticPr fontId="1" type="noConversion"/>
  </si>
  <si>
    <t>질환명</t>
    <phoneticPr fontId="1" type="noConversion"/>
  </si>
  <si>
    <t>선택/배제</t>
    <phoneticPr fontId="1" type="noConversion"/>
  </si>
  <si>
    <t>선택/배제 기준</t>
    <phoneticPr fontId="1" type="noConversion"/>
  </si>
  <si>
    <t>증재군 n(명)</t>
    <phoneticPr fontId="1" type="noConversion"/>
  </si>
  <si>
    <t>총 n(명)</t>
    <phoneticPr fontId="1" type="noConversion"/>
  </si>
  <si>
    <t>대조군 n(명)</t>
    <phoneticPr fontId="1" type="noConversion"/>
  </si>
  <si>
    <t>탈락률(%)
전체(중재 vs. 대조)</t>
    <phoneticPr fontId="1" type="noConversion"/>
  </si>
  <si>
    <t>3군 이상일 경우, 
중재/대조 구성 및 인원</t>
    <phoneticPr fontId="1" type="noConversion"/>
  </si>
  <si>
    <t>중재/대조군 
개수(2군, 3군 등)</t>
    <phoneticPr fontId="1" type="noConversion"/>
  </si>
  <si>
    <t>특정 도구 performance 점수
(도구명, 점수)</t>
    <phoneticPr fontId="1" type="noConversion"/>
  </si>
  <si>
    <t>평균연령 (세)
전체 평균, 또는 각 군별 평균</t>
    <phoneticPr fontId="1" type="noConversion"/>
  </si>
  <si>
    <t>남성(%)</t>
    <phoneticPr fontId="1" type="noConversion"/>
  </si>
  <si>
    <t>기저특성</t>
    <phoneticPr fontId="1" type="noConversion"/>
  </si>
  <si>
    <t>연구대상자 수</t>
    <phoneticPr fontId="1" type="noConversion"/>
  </si>
  <si>
    <t>암 병기
(NTM 병기, 1~4기 등)</t>
    <phoneticPr fontId="1" type="noConversion"/>
  </si>
  <si>
    <t>암 병기</t>
    <phoneticPr fontId="1" type="noConversion"/>
  </si>
  <si>
    <t>암 위치</t>
    <phoneticPr fontId="1" type="noConversion"/>
  </si>
  <si>
    <t>그외 질환 관련 지표1</t>
    <phoneticPr fontId="1" type="noConversion"/>
  </si>
  <si>
    <t>결과1</t>
    <phoneticPr fontId="1" type="noConversion"/>
  </si>
  <si>
    <t>그외 질환 관련 지표2</t>
    <phoneticPr fontId="1" type="noConversion"/>
  </si>
  <si>
    <t>결과2</t>
    <phoneticPr fontId="1" type="noConversion"/>
  </si>
  <si>
    <t>그외 질환 관련 지표3</t>
    <phoneticPr fontId="1" type="noConversion"/>
  </si>
  <si>
    <t>결과3</t>
    <phoneticPr fontId="1" type="noConversion"/>
  </si>
  <si>
    <t>중재군</t>
    <phoneticPr fontId="1" type="noConversion"/>
  </si>
  <si>
    <t>1) RT</t>
    <phoneticPr fontId="1" type="noConversion"/>
  </si>
  <si>
    <t>횟수</t>
    <phoneticPr fontId="1" type="noConversion"/>
  </si>
  <si>
    <t>총 선량(Gy)</t>
    <phoneticPr fontId="1" type="noConversion"/>
  </si>
  <si>
    <t>1회 선량(fraction dose, Gy)</t>
    <phoneticPr fontId="1" type="noConversion"/>
  </si>
  <si>
    <t>2) CT or neoadjuvant CT</t>
    <phoneticPr fontId="1" type="noConversion"/>
  </si>
  <si>
    <t>약물 및 용량</t>
    <phoneticPr fontId="1" type="noConversion"/>
  </si>
  <si>
    <t>3) 온열치료</t>
    <phoneticPr fontId="1" type="noConversion"/>
  </si>
  <si>
    <t>주기 및 횟수</t>
    <phoneticPr fontId="1" type="noConversion"/>
  </si>
  <si>
    <t>종류
(local, regional 등)</t>
    <phoneticPr fontId="1" type="noConversion"/>
  </si>
  <si>
    <t>기기명</t>
    <phoneticPr fontId="1" type="noConversion"/>
  </si>
  <si>
    <t>1회 시간(분)</t>
    <phoneticPr fontId="1" type="noConversion"/>
  </si>
  <si>
    <t>수행 시기
(수술 전/후, 방사선 전/후/동시 등)</t>
    <phoneticPr fontId="1" type="noConversion"/>
  </si>
  <si>
    <t>열원(RF, MS, US)</t>
    <phoneticPr fontId="1" type="noConversion"/>
  </si>
  <si>
    <t>주파수(MHz)</t>
    <phoneticPr fontId="1" type="noConversion"/>
  </si>
  <si>
    <t>전력(W)</t>
    <phoneticPr fontId="1" type="noConversion"/>
  </si>
  <si>
    <t>온도측정방법
(종양세포 직접, 체온측정 등)</t>
    <phoneticPr fontId="1" type="noConversion"/>
  </si>
  <si>
    <t>온도측정방법 상세
(기기, 측정부위 등)</t>
    <phoneticPr fontId="1" type="noConversion"/>
  </si>
  <si>
    <t>4) 그외 중재법</t>
    <phoneticPr fontId="1" type="noConversion"/>
  </si>
  <si>
    <t>중재기술명</t>
    <phoneticPr fontId="1" type="noConversion"/>
  </si>
  <si>
    <t>방법</t>
    <phoneticPr fontId="1" type="noConversion"/>
  </si>
  <si>
    <t>대조군</t>
    <phoneticPr fontId="1" type="noConversion"/>
  </si>
  <si>
    <t>3군</t>
    <phoneticPr fontId="1" type="noConversion"/>
  </si>
  <si>
    <t>대조군명</t>
    <phoneticPr fontId="1" type="noConversion"/>
  </si>
  <si>
    <t>3군 이름</t>
    <phoneticPr fontId="1" type="noConversion"/>
  </si>
  <si>
    <t xml:space="preserve">3군 설명 </t>
    <phoneticPr fontId="1" type="noConversion"/>
  </si>
  <si>
    <t>대조군 설명
(중재군과 다른 점이 있다면 서술)</t>
    <phoneticPr fontId="1" type="noConversion"/>
  </si>
  <si>
    <t>추적관찰기간(월)</t>
    <phoneticPr fontId="1" type="noConversion"/>
  </si>
  <si>
    <t>저자결론</t>
    <phoneticPr fontId="1" type="noConversion"/>
  </si>
  <si>
    <t>연속형 결과변수</t>
    <phoneticPr fontId="1" type="noConversion"/>
  </si>
  <si>
    <t>결과지표별로 한줄씩 아래로 추가</t>
    <phoneticPr fontId="1" type="noConversion"/>
  </si>
  <si>
    <t>하위그룹이 있는 경우 추가할 것</t>
    <phoneticPr fontId="1" type="noConversion"/>
  </si>
  <si>
    <t>문헌 no.</t>
    <phoneticPr fontId="1" type="noConversion"/>
  </si>
  <si>
    <t>하위그룹</t>
    <phoneticPr fontId="1" type="noConversion"/>
  </si>
  <si>
    <t>결과지표 정의</t>
    <phoneticPr fontId="1" type="noConversion"/>
  </si>
  <si>
    <t>결과지표명</t>
    <phoneticPr fontId="1" type="noConversion"/>
  </si>
  <si>
    <t>측정도구/단위</t>
    <phoneticPr fontId="1" type="noConversion"/>
  </si>
  <si>
    <t>측정시점(개월)</t>
    <phoneticPr fontId="1" type="noConversion"/>
  </si>
  <si>
    <t>n</t>
    <phoneticPr fontId="1" type="noConversion"/>
  </si>
  <si>
    <t>mean</t>
    <phoneticPr fontId="1" type="noConversion"/>
  </si>
  <si>
    <t>SD</t>
    <phoneticPr fontId="1" type="noConversion"/>
  </si>
  <si>
    <t>두 군간 차이</t>
    <phoneticPr fontId="1" type="noConversion"/>
  </si>
  <si>
    <t>p-value</t>
    <phoneticPr fontId="1" type="noConversion"/>
  </si>
  <si>
    <t>연구설계</t>
    <phoneticPr fontId="1" type="noConversion"/>
  </si>
  <si>
    <t>질환</t>
    <phoneticPr fontId="1" type="noConversion"/>
  </si>
  <si>
    <t>질환대분류</t>
    <phoneticPr fontId="1" type="noConversion"/>
  </si>
  <si>
    <t>질환상세</t>
    <phoneticPr fontId="1" type="noConversion"/>
  </si>
  <si>
    <t>이분형 결과변수</t>
    <phoneticPr fontId="1" type="noConversion"/>
  </si>
  <si>
    <t>total N</t>
    <phoneticPr fontId="1" type="noConversion"/>
  </si>
  <si>
    <t>event n</t>
    <phoneticPr fontId="1" type="noConversion"/>
  </si>
  <si>
    <t>no.</t>
    <phoneticPr fontId="1" type="noConversion"/>
  </si>
  <si>
    <t>1저자(연도)</t>
    <phoneticPr fontId="1" type="noConversion"/>
  </si>
  <si>
    <t>1. 무작위 배정순서 생성(Random sequence generation)</t>
  </si>
  <si>
    <t>1. 판단근거</t>
  </si>
  <si>
    <t>2. 배정순서 은폐(Allocation concealment)</t>
  </si>
  <si>
    <t>2. 판단근거</t>
  </si>
  <si>
    <t>3. 연구참여자, 연구자에 대한 눈가림(Blinding o$$F participants and personnel)</t>
  </si>
  <si>
    <t>3. 판단근거</t>
  </si>
  <si>
    <t>4. 결과평가에 대한 눈가림(Blinding o$$F outcome assessment)</t>
  </si>
  <si>
    <t>4. 판단근거</t>
  </si>
  <si>
    <t>5. 불충분한 결과자료(Incomplete outcome data)</t>
  </si>
  <si>
    <t>5. 판단근거</t>
  </si>
  <si>
    <t>6. 선택적 보고(Selective reporting)</t>
  </si>
  <si>
    <t>6. 판단근거</t>
  </si>
  <si>
    <t>7. 판단근거</t>
    <phoneticPr fontId="1" type="noConversion"/>
  </si>
  <si>
    <t>1. 대상군 비교 가능성</t>
    <phoneticPr fontId="1" type="noConversion"/>
  </si>
  <si>
    <t>1. 판단근거</t>
    <phoneticPr fontId="1" type="noConversion"/>
  </si>
  <si>
    <t>2. 대상군 선정</t>
    <phoneticPr fontId="1" type="noConversion"/>
  </si>
  <si>
    <t>2, 판단근거</t>
    <phoneticPr fontId="1" type="noConversion"/>
  </si>
  <si>
    <t>3. 교란변수</t>
    <phoneticPr fontId="1" type="noConversion"/>
  </si>
  <si>
    <t>3. 판단근거</t>
    <phoneticPr fontId="1" type="noConversion"/>
  </si>
  <si>
    <t>4. 노출측정</t>
    <phoneticPr fontId="1" type="noConversion"/>
  </si>
  <si>
    <t>4. 판단근거</t>
    <phoneticPr fontId="1" type="noConversion"/>
  </si>
  <si>
    <t>5. 평가자의 눈가림</t>
    <phoneticPr fontId="1" type="noConversion"/>
  </si>
  <si>
    <t>5. 판단근거</t>
    <phoneticPr fontId="1" type="noConversion"/>
  </si>
  <si>
    <t>6. 결과평가</t>
    <phoneticPr fontId="1" type="noConversion"/>
  </si>
  <si>
    <t>6. 판단근거</t>
    <phoneticPr fontId="1" type="noConversion"/>
  </si>
  <si>
    <t>7. 불완전한 결과자료</t>
    <phoneticPr fontId="1" type="noConversion"/>
  </si>
  <si>
    <t>8. 선택적 결과보고</t>
    <phoneticPr fontId="1" type="noConversion"/>
  </si>
  <si>
    <t>8. 판단근거</t>
    <phoneticPr fontId="1" type="noConversion"/>
  </si>
  <si>
    <t>온열치료기기명</t>
    <phoneticPr fontId="1" type="noConversion"/>
  </si>
  <si>
    <t>온열치료 수행시기</t>
    <phoneticPr fontId="1" type="noConversion"/>
  </si>
  <si>
    <t>Zhou (2019)</t>
  </si>
  <si>
    <t>Yang (2019)</t>
  </si>
  <si>
    <t>Wang (2013)</t>
  </si>
  <si>
    <t>Shen (2011)</t>
  </si>
  <si>
    <t>Mitsumori (2007)</t>
  </si>
  <si>
    <t>Sakurai (2002)</t>
  </si>
  <si>
    <t>NRCT</t>
  </si>
  <si>
    <t>RCT</t>
  </si>
  <si>
    <t>질환 대분류
(과제)</t>
    <phoneticPr fontId="1" type="noConversion"/>
  </si>
  <si>
    <t>흉부종양</t>
  </si>
  <si>
    <t>폐암</t>
  </si>
  <si>
    <t>비소세포성 폐암</t>
  </si>
  <si>
    <t>국소 진행성 비소세포폐암</t>
  </si>
  <si>
    <t>질환 상세
(진행성 등 논문에 나와있는대로)</t>
    <phoneticPr fontId="1" type="noConversion"/>
  </si>
  <si>
    <t>40</t>
  </si>
  <si>
    <t>대조군 cyberknife 37</t>
    <phoneticPr fontId="1" type="noConversion"/>
  </si>
  <si>
    <t>RT+HT</t>
  </si>
  <si>
    <t>RT</t>
  </si>
  <si>
    <t>CT+HT</t>
  </si>
  <si>
    <t>CT</t>
  </si>
  <si>
    <t>CT+RT+HT</t>
  </si>
  <si>
    <t>CyberKnife+CT+HT</t>
  </si>
  <si>
    <t>-</t>
  </si>
  <si>
    <t>regional</t>
  </si>
  <si>
    <t>Regional</t>
  </si>
  <si>
    <t>HY-7000 RF external heat
system</t>
  </si>
  <si>
    <t>NR</t>
  </si>
  <si>
    <t>제조업체명 및 국가</t>
    <phoneticPr fontId="1" type="noConversion"/>
  </si>
  <si>
    <t>HG-2000</t>
    <phoneticPr fontId="1" type="noConversion"/>
  </si>
  <si>
    <t>Hejia Medical Equipment
Co., Ltd., Zhuhai, China</t>
    <phoneticPr fontId="1" type="noConversion"/>
  </si>
  <si>
    <t>HY7000-I radiofrequency
deep hyperthermia system</t>
    <phoneticPr fontId="1" type="noConversion"/>
  </si>
  <si>
    <t>Nanjing GREATHOPE Corporation,
Nanjing, China</t>
    <phoneticPr fontId="1" type="noConversion"/>
  </si>
  <si>
    <t>NRL‑001 Incoherent Dual RF Hyperthermia System</t>
    <phoneticPr fontId="1" type="noConversion"/>
  </si>
  <si>
    <t>Morestep Science &amp;Technology Development Co., Ltd., Changchun, China</t>
    <phoneticPr fontId="1" type="noConversion"/>
  </si>
  <si>
    <t>41-44</t>
  </si>
  <si>
    <t>40-41</t>
  </si>
  <si>
    <t>39-42.5</t>
  </si>
  <si>
    <t>온도</t>
    <phoneticPr fontId="1" type="noConversion"/>
  </si>
  <si>
    <t>RF</t>
  </si>
  <si>
    <t>13.56 Hz</t>
  </si>
  <si>
    <t>40.68±1.00</t>
  </si>
  <si>
    <t>40.68 MHz</t>
  </si>
  <si>
    <t>주 1회 (평균4.6회)</t>
  </si>
  <si>
    <t>주1회</t>
    <phoneticPr fontId="1" type="noConversion"/>
  </si>
  <si>
    <t>3주간 주1회, 총 4회</t>
    <phoneticPr fontId="1" type="noConversion"/>
  </si>
  <si>
    <t>8회</t>
    <phoneticPr fontId="1" type="noConversion"/>
  </si>
  <si>
    <t>136 (68+68)</t>
  </si>
  <si>
    <t>93 (48+45)</t>
  </si>
  <si>
    <t>80 (40+40)</t>
  </si>
  <si>
    <t>119 (43+39/37)</t>
  </si>
  <si>
    <t>26 (13+13)</t>
  </si>
  <si>
    <t>환자수 
총N(중재+대조)</t>
    <phoneticPr fontId="1" type="noConversion"/>
  </si>
  <si>
    <t>질환</t>
    <phoneticPr fontId="1" type="noConversion"/>
  </si>
  <si>
    <t>저자(연도)</t>
    <phoneticPr fontId="1" type="noConversion"/>
  </si>
  <si>
    <t>no.</t>
    <phoneticPr fontId="1" type="noConversion"/>
  </si>
  <si>
    <t>회색 칼럼은 입력x. vlookup 적용중, 문헌특성 sheet 작성 후 문헌번호 입력하면 자동입력</t>
    <phoneticPr fontId="1" type="noConversion"/>
  </si>
  <si>
    <t>비뚤림위험평가</t>
    <phoneticPr fontId="1" type="noConversion"/>
  </si>
  <si>
    <t>9. 민간연구지원 비뚤림</t>
    <phoneticPr fontId="1" type="noConversion"/>
  </si>
  <si>
    <t>9. 판단근거</t>
    <phoneticPr fontId="1" type="noConversion"/>
  </si>
  <si>
    <t>L: 낮음, H: 높음, U: 불확실</t>
    <phoneticPr fontId="1" type="noConversion"/>
  </si>
  <si>
    <t>NR</t>
    <phoneticPr fontId="1" type="noConversion"/>
  </si>
  <si>
    <t>2군</t>
    <phoneticPr fontId="1" type="noConversion"/>
  </si>
  <si>
    <t>일본</t>
    <phoneticPr fontId="1" type="noConversion"/>
  </si>
  <si>
    <t>3-year</t>
    <phoneticPr fontId="1" type="noConversion"/>
  </si>
  <si>
    <t>rate/%</t>
    <phoneticPr fontId="1" type="noConversion"/>
  </si>
  <si>
    <t>p</t>
    <phoneticPr fontId="1" type="noConversion"/>
  </si>
  <si>
    <t>중국</t>
    <phoneticPr fontId="1" type="noConversion"/>
  </si>
  <si>
    <t>-</t>
    <phoneticPr fontId="1" type="noConversion"/>
  </si>
  <si>
    <t>중재군 vs 대조군 p값</t>
    <phoneticPr fontId="1" type="noConversion"/>
  </si>
  <si>
    <t>중재군(60.72세), 대조군(58.98세)</t>
    <phoneticPr fontId="1" type="noConversion"/>
  </si>
  <si>
    <t>300–1100W</t>
    <phoneticPr fontId="1" type="noConversion"/>
  </si>
  <si>
    <t>독성비율</t>
    <phoneticPr fontId="1" type="noConversion"/>
  </si>
  <si>
    <t>명</t>
    <phoneticPr fontId="1" type="noConversion"/>
  </si>
  <si>
    <t>Shen (2011)</t>
    <phoneticPr fontId="1" type="noConversion"/>
  </si>
  <si>
    <t>P&lt;0.05.</t>
    <phoneticPr fontId="1" type="noConversion"/>
  </si>
  <si>
    <t>Stage (2B/3A/3B/4)</t>
    <phoneticPr fontId="1" type="noConversion"/>
  </si>
  <si>
    <t>탈락률 0%</t>
    <phoneticPr fontId="1" type="noConversion"/>
  </si>
  <si>
    <t>언급없음</t>
    <phoneticPr fontId="1" type="noConversion"/>
  </si>
  <si>
    <t xml:space="preserve"> 3~4기</t>
    <phoneticPr fontId="1" type="noConversion"/>
  </si>
  <si>
    <t>P&gt;0.05</t>
    <phoneticPr fontId="1" type="noConversion"/>
  </si>
  <si>
    <t>13(Curative (n=9), Palliative (n =4))</t>
    <phoneticPr fontId="1" type="noConversion"/>
  </si>
  <si>
    <t>2군</t>
    <phoneticPr fontId="1" type="noConversion"/>
  </si>
  <si>
    <t>3군</t>
    <phoneticPr fontId="1" type="noConversion"/>
  </si>
  <si>
    <t>13(Curative)</t>
    <phoneticPr fontId="1" type="noConversion"/>
  </si>
  <si>
    <t>중재군(n=13): 40-79세, 중재군(Curative (n =9)): 40±77 (median 62)세, 대조군(n=13): 61±80 (median 69)세</t>
    <phoneticPr fontId="1" type="noConversion"/>
  </si>
  <si>
    <t>Pathology (squamous cell carcinoma/adenocarcinoma/others)</t>
    <phoneticPr fontId="1" type="noConversion"/>
  </si>
  <si>
    <t>T-stage 3~4기, N-stage: 0~3기</t>
    <phoneticPr fontId="1" type="noConversion"/>
  </si>
  <si>
    <t>completely regressed</t>
    <phoneticPr fontId="1" type="noConversion"/>
  </si>
  <si>
    <t>over 50
regression of the tumour</t>
    <phoneticPr fontId="1" type="noConversion"/>
  </si>
  <si>
    <t>생존율</t>
    <phoneticPr fontId="1" type="noConversion"/>
  </si>
  <si>
    <t>전반적인 생존율(overall survival rates)</t>
    <phoneticPr fontId="1" type="noConversion"/>
  </si>
  <si>
    <t>재발없는 생존율</t>
    <phoneticPr fontId="1" type="noConversion"/>
  </si>
  <si>
    <t>2-year</t>
    <phoneticPr fontId="1" type="noConversion"/>
  </si>
  <si>
    <t>중국</t>
    <phoneticPr fontId="1" type="noConversion"/>
  </si>
  <si>
    <t>TNM(II, III)</t>
    <phoneticPr fontId="1" type="noConversion"/>
  </si>
  <si>
    <t>중재군(평균: 72.7 ± 3.1세), 대조군(평균: 74.8 ± 4.4세)</t>
    <phoneticPr fontId="1" type="noConversion"/>
  </si>
  <si>
    <t>2년</t>
    <phoneticPr fontId="1" type="noConversion"/>
  </si>
  <si>
    <t>Stage(IIIb, IV)</t>
    <phoneticPr fontId="1" type="noConversion"/>
  </si>
  <si>
    <t>중재군(median(range): 64 (33–73)세), 대조군(median(range): 65 (36–70)세)</t>
    <phoneticPr fontId="1" type="noConversion"/>
  </si>
  <si>
    <r>
      <t xml:space="preserve">electrodes were placed on opposite sides of
the </t>
    </r>
    <r>
      <rPr>
        <b/>
        <sz val="9"/>
        <color theme="1"/>
        <rFont val="맑은 고딕"/>
        <family val="3"/>
        <charset val="129"/>
        <scheme val="minor"/>
      </rPr>
      <t>whole thoracic region</t>
    </r>
    <phoneticPr fontId="1" type="noConversion"/>
  </si>
  <si>
    <t>skin temperature</t>
    <phoneticPr fontId="1" type="noConversion"/>
  </si>
  <si>
    <t>Intrapleural injection</t>
    <phoneticPr fontId="1" type="noConversion"/>
  </si>
  <si>
    <t>1 year</t>
    <phoneticPr fontId="1" type="noConversion"/>
  </si>
  <si>
    <t>survival rate</t>
    <phoneticPr fontId="1" type="noConversion"/>
  </si>
  <si>
    <t>2 year</t>
    <phoneticPr fontId="1" type="noConversion"/>
  </si>
  <si>
    <t>P&lt;0.001</t>
    <phoneticPr fontId="1" type="noConversion"/>
  </si>
  <si>
    <t>P=0.79</t>
    <phoneticPr fontId="1" type="noConversion"/>
  </si>
  <si>
    <t>P=0.43</t>
    <phoneticPr fontId="1" type="noConversion"/>
  </si>
  <si>
    <t>P=0.77</t>
    <phoneticPr fontId="1" type="noConversion"/>
  </si>
  <si>
    <t>P=1</t>
    <phoneticPr fontId="1" type="noConversion"/>
  </si>
  <si>
    <t>P=0.5</t>
    <phoneticPr fontId="1" type="noConversion"/>
  </si>
  <si>
    <t>P=0.544</t>
    <phoneticPr fontId="1" type="noConversion"/>
  </si>
  <si>
    <t>P=0.670</t>
    <phoneticPr fontId="1" type="noConversion"/>
  </si>
  <si>
    <t>stage Ⅲ‑Ⅳ</t>
    <phoneticPr fontId="1" type="noConversion"/>
  </si>
  <si>
    <t>the surface temperature</t>
    <phoneticPr fontId="1" type="noConversion"/>
  </si>
  <si>
    <t>CyberKnife+CT/CyberKnife</t>
    <phoneticPr fontId="1" type="noConversion"/>
  </si>
  <si>
    <t>CyberKnife</t>
    <phoneticPr fontId="1" type="noConversion"/>
  </si>
  <si>
    <t>중재군: 7/40명, 대조군: 10/40명</t>
    <phoneticPr fontId="1" type="noConversion"/>
  </si>
  <si>
    <t>중재군(평균(범위): 59 (30–75)세), 대조군(평균(범위): 62 (38–73)세)</t>
    <phoneticPr fontId="1" type="noConversion"/>
  </si>
  <si>
    <t>Prior treatment(None, Surgery(Includes exploratory thoracotomy), Chemotherapy, Chemotherapy + surgery(Includes exploratory thoracotomy))</t>
    <phoneticPr fontId="1" type="noConversion"/>
  </si>
  <si>
    <t>radio frequency (RF) capacitive heating</t>
    <phoneticPr fontId="1" type="noConversion"/>
  </si>
  <si>
    <t>Yamamoto Thermotron, Osaka, Japan</t>
    <phoneticPr fontId="1" type="noConversion"/>
  </si>
  <si>
    <t>4주</t>
    <phoneticPr fontId="1" type="noConversion"/>
  </si>
  <si>
    <t>&gt;65.5 Gy</t>
    <phoneticPr fontId="1" type="noConversion"/>
  </si>
  <si>
    <t>=&lt; 65.5 Gy</t>
    <phoneticPr fontId="1" type="noConversion"/>
  </si>
  <si>
    <t>무진행생존률</t>
    <phoneticPr fontId="1" type="noConversion"/>
  </si>
  <si>
    <t>Grade 4</t>
    <phoneticPr fontId="1" type="noConversion"/>
  </si>
  <si>
    <t>Acute toxicity 비율</t>
    <phoneticPr fontId="1" type="noConversion"/>
  </si>
  <si>
    <t>Late toxicity 비율</t>
    <phoneticPr fontId="1" type="noConversion"/>
  </si>
  <si>
    <t>Grade 3</t>
    <phoneticPr fontId="1" type="noConversion"/>
  </si>
  <si>
    <t>P=0.58</t>
    <phoneticPr fontId="1" type="noConversion"/>
  </si>
  <si>
    <t>RCT, NRCT: Risk of bias(F~S열) 수행</t>
    <phoneticPr fontId="1" type="noConversion"/>
  </si>
  <si>
    <t>NRS: ROBANS(T~AI열) 수행</t>
    <phoneticPr fontId="1" type="noConversion"/>
  </si>
  <si>
    <t>L: 낮음, H: 높음, U: 불확실, N: 해당없음</t>
    <phoneticPr fontId="1" type="noConversion"/>
  </si>
  <si>
    <t>RoB(RCT, NRCT)</t>
    <phoneticPr fontId="1" type="noConversion"/>
  </si>
  <si>
    <t>ROBANS(NRS)</t>
    <phoneticPr fontId="1" type="noConversion"/>
  </si>
  <si>
    <t>7. 대상군 비교 가능성</t>
    <phoneticPr fontId="1" type="noConversion"/>
  </si>
  <si>
    <t>8. 민간연구지원 비뚤림</t>
    <phoneticPr fontId="1" type="noConversion"/>
  </si>
  <si>
    <r>
      <t xml:space="preserve">논문 발췌: 80 patients with biopsy-proven NSCLC
were registered and </t>
    </r>
    <r>
      <rPr>
        <b/>
        <sz val="9"/>
        <color theme="1"/>
        <rFont val="맑은 고딕"/>
        <family val="3"/>
        <charset val="129"/>
        <scheme val="minor"/>
      </rPr>
      <t>randomized to treatment by radiotherapy
alone (RT) or radiotherapy combined with hyperthermia
(RT + HT).</t>
    </r>
    <phoneticPr fontId="1" type="noConversion"/>
  </si>
  <si>
    <t>L</t>
    <phoneticPr fontId="1" type="noConversion"/>
  </si>
  <si>
    <t>U</t>
    <phoneticPr fontId="1" type="noConversion"/>
  </si>
  <si>
    <t>배정순서 은폐에 대한 보고없음</t>
    <phoneticPr fontId="1" type="noConversion"/>
  </si>
  <si>
    <t>주요결과가 눈가림의 영향을 받지 않음</t>
    <phoneticPr fontId="1" type="noConversion"/>
  </si>
  <si>
    <t>중재군: 탈락률이 20%미만, 대조군: 탈락률이 20%이상</t>
    <phoneticPr fontId="1" type="noConversion"/>
  </si>
  <si>
    <t>H</t>
    <phoneticPr fontId="1" type="noConversion"/>
  </si>
  <si>
    <t>논문 발췌: This study was supported by a grant from the International
Atomic Energy Agency</t>
    <phoneticPr fontId="1" type="noConversion"/>
  </si>
  <si>
    <t>표/본문 설명 불일치
(table.2)</t>
    <phoneticPr fontId="1" type="noConversion"/>
  </si>
  <si>
    <t>사전에 계획된 모든 결과 보고</t>
    <phoneticPr fontId="1" type="noConversion"/>
  </si>
  <si>
    <t>논문 발췌:  Declaration of interest: The authors report no
conflicts of interest. The authors alone are responsible
for the content and writing of the paper.</t>
    <phoneticPr fontId="1" type="noConversion"/>
  </si>
  <si>
    <r>
      <t>논문 발췌: Patients were enrolled
and divided</t>
    </r>
    <r>
      <rPr>
        <b/>
        <sz val="9"/>
        <color theme="1"/>
        <rFont val="맑은 고딕"/>
        <family val="3"/>
        <charset val="129"/>
        <scheme val="minor"/>
      </rPr>
      <t xml:space="preserve"> randomly into two groups</t>
    </r>
    <r>
      <rPr>
        <sz val="9"/>
        <color theme="1"/>
        <rFont val="맑은 고딕"/>
        <family val="2"/>
        <charset val="129"/>
        <scheme val="minor"/>
      </rPr>
      <t xml:space="preserve"> (A and B), 40
patients to each group</t>
    </r>
    <phoneticPr fontId="1" type="noConversion"/>
  </si>
  <si>
    <t>중재군: 탈락률이 0%, 대조군: 탈락률 0%</t>
    <phoneticPr fontId="1" type="noConversion"/>
  </si>
  <si>
    <r>
      <t xml:space="preserve">논문 발췌:Patients were </t>
    </r>
    <r>
      <rPr>
        <b/>
        <sz val="9"/>
        <color theme="1"/>
        <rFont val="맑은 고딕"/>
        <family val="3"/>
        <charset val="129"/>
        <scheme val="minor"/>
      </rPr>
      <t xml:space="preserve">randomly divided into </t>
    </r>
    <r>
      <rPr>
        <sz val="9"/>
        <color theme="1"/>
        <rFont val="맑은 고딕"/>
        <family val="2"/>
        <charset val="129"/>
        <scheme val="minor"/>
      </rPr>
      <t>two
groups, namely the combination group and the individual
treatment group</t>
    </r>
    <phoneticPr fontId="1" type="noConversion"/>
  </si>
  <si>
    <t>논문 발췌: The authors declare no conflict of interests.</t>
    <phoneticPr fontId="1" type="noConversion"/>
  </si>
  <si>
    <t>배정에 대한 언급 없음</t>
    <phoneticPr fontId="1" type="noConversion"/>
  </si>
  <si>
    <t>논문 발췌: The study was supported by grants from the Project of Army Medical Research in Science and Technology: Traditional Chinese Medicine and Optimized Modern Technology for Prevention and Treatment of Malignant Tumor (06G034).</t>
    <phoneticPr fontId="1" type="noConversion"/>
  </si>
  <si>
    <t>논문 발췌: This work was supported by the grants from the Scientific
Research Foundation of Shanxi Province Healthy Commission
(No. 2017068), and Shanxi Province Science
Foundation for Youths (No. 201801D221259).</t>
    <phoneticPr fontId="1" type="noConversion"/>
  </si>
  <si>
    <t>구체적인 선정/제외 기준을 제시하지 않음</t>
    <phoneticPr fontId="1" type="noConversion"/>
  </si>
  <si>
    <t>주요 교란변수를 설계단계나 분석단계에서 다루지 않았음</t>
    <phoneticPr fontId="1" type="noConversion"/>
  </si>
  <si>
    <t>중재시술방법에 대해 구체적으로 제시하고 있음</t>
    <phoneticPr fontId="1" type="noConversion"/>
  </si>
  <si>
    <t>논문 발췌:  This work was presented at the 9th World Conference on Lung Cancer, 2000,
Tokyo. This work was supported in part by a Grant-in-Aid from the Ministry of
Education, Science, Sports and Culture of Japan and also partially supported by the
Japan Society for the Promotion of Science for Young Scientists.</t>
    <phoneticPr fontId="1" type="noConversion"/>
  </si>
  <si>
    <t>6 months</t>
    <phoneticPr fontId="1" type="noConversion"/>
  </si>
  <si>
    <t>전체 생존율</t>
    <phoneticPr fontId="1" type="noConversion"/>
  </si>
  <si>
    <t>%</t>
    <phoneticPr fontId="1" type="noConversion"/>
  </si>
  <si>
    <t>무질병생존율</t>
    <phoneticPr fontId="1" type="noConversion"/>
  </si>
  <si>
    <t>급성</t>
    <phoneticPr fontId="1" type="noConversion"/>
  </si>
  <si>
    <t>Grade 4_혈소판감소증</t>
    <phoneticPr fontId="1" type="noConversion"/>
  </si>
  <si>
    <t>만성</t>
    <phoneticPr fontId="1" type="noConversion"/>
  </si>
  <si>
    <t>WHO performance score</t>
    <phoneticPr fontId="1" type="noConversion"/>
  </si>
  <si>
    <t>2012.10-2014.10</t>
    <phoneticPr fontId="1" type="noConversion"/>
  </si>
  <si>
    <t>중재군(33/68명, 48.5%), 대조군(30/68명, 44.1%)</t>
    <phoneticPr fontId="1" type="noConversion"/>
  </si>
  <si>
    <t>중재군/대조군 n(%)
TNM II: 56(82.4%) / 54(79.4%)
TNM III: 12(17.6%) / 14(20.6%)</t>
    <phoneticPr fontId="1" type="noConversion"/>
  </si>
  <si>
    <t>mitomycin, cisplatin</t>
    <phoneticPr fontId="1" type="noConversion"/>
  </si>
  <si>
    <t>RCT</t>
    <phoneticPr fontId="1" type="noConversion"/>
  </si>
  <si>
    <t>3주마다 1회, 총 4cycles</t>
    <phoneticPr fontId="1" type="noConversion"/>
  </si>
  <si>
    <t>CT 1시간 전 및 CT 24시간 후 수행</t>
    <phoneticPr fontId="1" type="noConversion"/>
  </si>
  <si>
    <t>치료효과(effectiveness)</t>
    <phoneticPr fontId="1" type="noConversion"/>
  </si>
  <si>
    <t>완전관해(CR)+부분관해(PR)</t>
    <phoneticPr fontId="1" type="noConversion"/>
  </si>
  <si>
    <t>3개월</t>
    <phoneticPr fontId="1" type="noConversion"/>
  </si>
  <si>
    <t>병리학적 유형</t>
    <phoneticPr fontId="1" type="noConversion"/>
  </si>
  <si>
    <t>2011.3-2.14.1</t>
    <phoneticPr fontId="1" type="noConversion"/>
  </si>
  <si>
    <t>진행성 비소세포폐암(NSCLC)</t>
    <phoneticPr fontId="1" type="noConversion"/>
  </si>
  <si>
    <t>1) gemcitabine: 1000 mg/m2 
2) cisplatin: 75 mg/m2</t>
    <phoneticPr fontId="1" type="noConversion"/>
  </si>
  <si>
    <t>CT 전후 또는 흉막내 주사 항암화학용버 후</t>
    <phoneticPr fontId="1" type="noConversion"/>
  </si>
  <si>
    <t>regional</t>
    <phoneticPr fontId="1" type="noConversion"/>
  </si>
  <si>
    <t>CR+PR</t>
    <phoneticPr fontId="1" type="noConversion"/>
  </si>
  <si>
    <t>완전관해(CR)</t>
    <phoneticPr fontId="1" type="noConversion"/>
  </si>
  <si>
    <t>부분관해(PR)</t>
    <phoneticPr fontId="1" type="noConversion"/>
  </si>
  <si>
    <t>안정질병(SD)</t>
    <phoneticPr fontId="1" type="noConversion"/>
  </si>
  <si>
    <t>질병진행(PD)</t>
    <phoneticPr fontId="1" type="noConversion"/>
  </si>
  <si>
    <t>객관적 반응율, ORR(objective response rate)</t>
    <phoneticPr fontId="1" type="noConversion"/>
  </si>
  <si>
    <t>질병 조절율, DCR(Disease control rate)</t>
    <phoneticPr fontId="1" type="noConversion"/>
  </si>
  <si>
    <t>CR+PR+SD</t>
    <phoneticPr fontId="1" type="noConversion"/>
  </si>
  <si>
    <t>중재군(38/48명, 79.1%), 대조군(39/45명, 86.7%)</t>
    <phoneticPr fontId="1" type="noConversion"/>
  </si>
  <si>
    <t>중재군/대조군 n(%)
IIIb: 25(52%) / 24(53%)
IV: 23(48%) / 21(47%)</t>
    <phoneticPr fontId="1" type="noConversion"/>
  </si>
  <si>
    <t>조직학적 유형</t>
    <phoneticPr fontId="1" type="noConversion"/>
  </si>
  <si>
    <t>중재군(선암(26/48명, 54.2%), 편평세포암(20/48명41.7%), 기타(2/48명, 4.2%)), 
대조군(선암(24/45명, 53/3%), 편평세포암(19/45명, 42.2%), 기타(2/45명, 4.4%))</t>
    <phoneticPr fontId="1" type="noConversion"/>
  </si>
  <si>
    <t>늑막삼출(Pleural effusions)(yes)</t>
    <phoneticPr fontId="1" type="noConversion"/>
  </si>
  <si>
    <t>중재군: 16/48명, 33.3% 
대조군:10/48명, 22.2%</t>
    <phoneticPr fontId="1" type="noConversion"/>
  </si>
  <si>
    <t>ECOG performance status</t>
    <phoneticPr fontId="1" type="noConversion"/>
  </si>
  <si>
    <t>중재군/대조군 n(%)
0: 15(31.3%) / 15(33.3%)
1: 26(54.2%) / 25(55.6%)
2: 7(14.6%) / 5(11.1%)</t>
    <phoneticPr fontId="1" type="noConversion"/>
  </si>
  <si>
    <t>주2회, 총 8회</t>
    <phoneticPr fontId="1" type="noConversion"/>
  </si>
  <si>
    <t>1) gemcitabine: 3주 간격으로 1일 및 8일차에 투여, 
2) cisplatin: 3주 간격으로 2일 및 4일차에 투여
- 중재군: 평균 3.5 cycles, 대조군: 평균 2.8 cycles</t>
    <phoneticPr fontId="1" type="noConversion"/>
  </si>
  <si>
    <t>중앙값 11개월, 범위 5-35개월</t>
    <phoneticPr fontId="1" type="noConversion"/>
  </si>
  <si>
    <t>무질병생존율((PFS)</t>
    <phoneticPr fontId="1" type="noConversion"/>
  </si>
  <si>
    <t>치료일부터 질병발생 또는 마지막 추적관찰일</t>
    <phoneticPr fontId="1" type="noConversion"/>
  </si>
  <si>
    <t>중앙값, 개월</t>
    <phoneticPr fontId="1" type="noConversion"/>
  </si>
  <si>
    <t>&gt;0.05</t>
    <phoneticPr fontId="1" type="noConversion"/>
  </si>
  <si>
    <t>치료일부터 사망 또는 마지막 추적관찰일</t>
    <phoneticPr fontId="1" type="noConversion"/>
  </si>
  <si>
    <t>Grade 1_오심구토</t>
    <phoneticPr fontId="1" type="noConversion"/>
  </si>
  <si>
    <t>Grade 2_오심구토</t>
    <phoneticPr fontId="1" type="noConversion"/>
  </si>
  <si>
    <t>Grade 3_오심구토</t>
    <phoneticPr fontId="1" type="noConversion"/>
  </si>
  <si>
    <t>Grade 4_오심구토</t>
    <phoneticPr fontId="1" type="noConversion"/>
  </si>
  <si>
    <t>Grade 1_호중구감소증</t>
    <phoneticPr fontId="1" type="noConversion"/>
  </si>
  <si>
    <t>Grade 2_호중구감소증</t>
    <phoneticPr fontId="1" type="noConversion"/>
  </si>
  <si>
    <t>Grade 3_호중구감소증</t>
    <phoneticPr fontId="1" type="noConversion"/>
  </si>
  <si>
    <t>Grade 4_호중구감소증</t>
    <phoneticPr fontId="1" type="noConversion"/>
  </si>
  <si>
    <t>Grade 1_혈소판감소증</t>
    <phoneticPr fontId="1" type="noConversion"/>
  </si>
  <si>
    <t>Grade 2_혈소판감소증</t>
    <phoneticPr fontId="1" type="noConversion"/>
  </si>
  <si>
    <t>Grade 3_혈소판감소증</t>
    <phoneticPr fontId="1" type="noConversion"/>
  </si>
  <si>
    <t>Grade 1_빈혈</t>
    <phoneticPr fontId="1" type="noConversion"/>
  </si>
  <si>
    <t>Grade 2_빈혈</t>
    <phoneticPr fontId="1" type="noConversion"/>
  </si>
  <si>
    <t>Grade 3_빈혈</t>
    <phoneticPr fontId="1" type="noConversion"/>
  </si>
  <si>
    <t>Grade 4_빈혈</t>
    <phoneticPr fontId="1" type="noConversion"/>
  </si>
  <si>
    <t>Grade 1_알레르기반응</t>
    <phoneticPr fontId="1" type="noConversion"/>
  </si>
  <si>
    <t>Grade 2_알레르기반응</t>
    <phoneticPr fontId="1" type="noConversion"/>
  </si>
  <si>
    <t>Grade 3_알레르기반응</t>
    <phoneticPr fontId="1" type="noConversion"/>
  </si>
  <si>
    <t>Grade 4_알레르기반응</t>
    <phoneticPr fontId="1" type="noConversion"/>
  </si>
  <si>
    <t>Grade 1_지방세포종</t>
    <phoneticPr fontId="1" type="noConversion"/>
  </si>
  <si>
    <t>Grade 2_지방세포종</t>
    <phoneticPr fontId="1" type="noConversion"/>
  </si>
  <si>
    <t>Grade 3_지방세포종</t>
    <phoneticPr fontId="1" type="noConversion"/>
  </si>
  <si>
    <t>Grade 4_지방세포종</t>
    <phoneticPr fontId="1" type="noConversion"/>
  </si>
  <si>
    <t>Grade 1_기운없음</t>
    <phoneticPr fontId="1" type="noConversion"/>
  </si>
  <si>
    <t>Grade 2_기운없음</t>
    <phoneticPr fontId="1" type="noConversion"/>
  </si>
  <si>
    <t>Grade 3_기운없음</t>
    <phoneticPr fontId="1" type="noConversion"/>
  </si>
  <si>
    <t>Grade 4_기운없음</t>
    <phoneticPr fontId="1" type="noConversion"/>
  </si>
  <si>
    <t>Grade 1_간기능저하</t>
    <phoneticPr fontId="1" type="noConversion"/>
  </si>
  <si>
    <t>Grade 2_간기능저하</t>
    <phoneticPr fontId="1" type="noConversion"/>
  </si>
  <si>
    <t>Grade 3_간기능저하</t>
    <phoneticPr fontId="1" type="noConversion"/>
  </si>
  <si>
    <t>Grade 4_간기능저하</t>
    <phoneticPr fontId="1" type="noConversion"/>
  </si>
  <si>
    <t>Grade 1_신장독성</t>
    <phoneticPr fontId="1" type="noConversion"/>
  </si>
  <si>
    <t>Grade 2_신장독성</t>
    <phoneticPr fontId="1" type="noConversion"/>
  </si>
  <si>
    <t>Grade 3_신장독성</t>
    <phoneticPr fontId="1" type="noConversion"/>
  </si>
  <si>
    <t>Grade 4_신장독성</t>
    <phoneticPr fontId="1" type="noConversion"/>
  </si>
  <si>
    <t>2010.11-2011.8</t>
    <phoneticPr fontId="1" type="noConversion"/>
  </si>
  <si>
    <t>진행성 비소세포성 폐암</t>
    <phoneticPr fontId="1" type="noConversion"/>
  </si>
  <si>
    <t>ECOG performance status: 0-2</t>
  </si>
  <si>
    <t>Karnofsky performance status scale (KPS) ≥50</t>
  </si>
  <si>
    <t>cyberknife</t>
    <phoneticPr fontId="1" type="noConversion"/>
  </si>
  <si>
    <t>∙ cisplatin: 첫 3일
∙ gemcitabine: 1일 및 8일차
1 cycle 진행</t>
    <phoneticPr fontId="1" type="noConversion"/>
  </si>
  <si>
    <r>
      <t>∙ cisplatin (30 mg/m2)
∙ gemcitabine (25 mg/m2)</t>
    </r>
    <r>
      <rPr>
        <sz val="9"/>
        <color theme="1"/>
        <rFont val="맑은 고딕"/>
        <family val="2"/>
        <charset val="129"/>
        <scheme val="minor"/>
      </rPr>
      <t/>
    </r>
    <phoneticPr fontId="1" type="noConversion"/>
  </si>
  <si>
    <t>cyberknife 치료기간(9일차)</t>
    <phoneticPr fontId="1" type="noConversion"/>
  </si>
  <si>
    <t>30.32±1.5, 40.68±1.5 MHz</t>
    <phoneticPr fontId="1" type="noConversion"/>
  </si>
  <si>
    <t xml:space="preserve">중재군((평균): 61 (63.7±11.1)세), 대조군1(CK)((평균) 71 (66.8±11.9)세), 대조군2(CK+chemo)((평균) 68 (65.3±13.6)세), </t>
    <phoneticPr fontId="1" type="noConversion"/>
  </si>
  <si>
    <t>중재군(35/43명, 81.4%), 대조군1(CK)(27/37명), 대조군2(CK+Chemo)(30/39명, 76.9%)</t>
    <phoneticPr fontId="1" type="noConversion"/>
  </si>
  <si>
    <t>중재군: 67.73±9.05
대조군: 64.25±7.57</t>
    <phoneticPr fontId="1" type="noConversion"/>
  </si>
  <si>
    <t>치료효율</t>
    <phoneticPr fontId="1" type="noConversion"/>
  </si>
  <si>
    <t>6개월</t>
    <phoneticPr fontId="1" type="noConversion"/>
  </si>
  <si>
    <t>CR+PR</t>
    <phoneticPr fontId="1" type="noConversion"/>
  </si>
  <si>
    <t>%</t>
    <phoneticPr fontId="1" type="noConversion"/>
  </si>
  <si>
    <t>&lt;0.05</t>
    <phoneticPr fontId="1" type="noConversion"/>
  </si>
  <si>
    <t>karnosfsky performance stauts scale</t>
    <phoneticPr fontId="1" type="noConversion"/>
  </si>
  <si>
    <t>주2회(치료 간 최소 48시간 간격), 총8회</t>
    <phoneticPr fontId="1" type="noConversion"/>
  </si>
  <si>
    <t>종양 또는 전이가 가슴(chest) 부위에 있을 경우, 피부표면에 전극을 붙여 온도 측정, 전이가 복강에 위치할 경우직장에서 항문 온도계를 이용하여 온도를 모니터함</t>
  </si>
  <si>
    <t>gemcitabine 투여 1시간 후</t>
    <phoneticPr fontId="1" type="noConversion"/>
  </si>
  <si>
    <t xml:space="preserve">∙ gemcitabine: 1일 및 8일차
∙ cisplatin: 1일차
- 3주 간격으로 총 4 cycles </t>
    <phoneticPr fontId="1" type="noConversion"/>
  </si>
  <si>
    <r>
      <t>∙ gemcitabine 1000 mg/m2 iv
∙ cisplatin 80 mg/m2 iv</t>
    </r>
    <r>
      <rPr>
        <sz val="9"/>
        <color theme="1"/>
        <rFont val="맑은 고딕"/>
        <family val="3"/>
        <charset val="129"/>
      </rPr>
      <t/>
    </r>
    <phoneticPr fontId="1" type="noConversion"/>
  </si>
  <si>
    <t>중재군(32/40명, 80%), 대조군(30/40명, 75%)</t>
    <phoneticPr fontId="1" type="noConversion"/>
  </si>
  <si>
    <t>중재군/대조군 n(%)
IIIb: 14(35%) / 16(40%)
IV: 26(65%) / 24(60%)</t>
    <phoneticPr fontId="1" type="noConversion"/>
  </si>
  <si>
    <t>중재군(편평세포암(10/40명, 25%), 선암(27/40명, 68%), 선편평세포암(3/40명, 8%)), 
대조군(편평세포암(8/40명, 20%), 선암(30/40명, 75%), 선편평세포암(2/40명, 5%))</t>
    <phoneticPr fontId="1" type="noConversion"/>
  </si>
  <si>
    <t>CT 2 cycles 후 1주일 이내에 측정, 4주내 확인</t>
    <phoneticPr fontId="1" type="noConversion"/>
  </si>
  <si>
    <t>효과적인(effective) CBR(clinical benefit response, 임상적 편익 반응)</t>
    <phoneticPr fontId="1" type="noConversion"/>
  </si>
  <si>
    <t>TNM IIB, IIIA, IIIB</t>
    <phoneticPr fontId="1" type="noConversion"/>
  </si>
  <si>
    <t>1998.10-2002.4</t>
    <phoneticPr fontId="1" type="noConversion"/>
  </si>
  <si>
    <t>중국, 한국, 일본, 우크라이나</t>
    <phoneticPr fontId="1" type="noConversion"/>
  </si>
  <si>
    <t>중재군: 32/40명(80%), 대조군: 34/40명(85%)</t>
    <phoneticPr fontId="1" type="noConversion"/>
  </si>
  <si>
    <t>중재군/대조군 n(%)
IIB: 10(25%) / 7(17.5%)
IIIA: 17(42.5%) / 18(45%)
IIIB: 13(32.5%) / 15(37.5%)</t>
    <phoneticPr fontId="1" type="noConversion"/>
  </si>
  <si>
    <t>중재군/대조군 n(%)
편평세포암: 25(62.5%) / 25(62.5%)
선암: 10(25%) / 11(27.5%)
기타: 4(10%) / 4(10%) 
모름: 1(2.5%) / 0(0%)</t>
    <phoneticPr fontId="1" type="noConversion"/>
  </si>
  <si>
    <t>중재군/대조군 n(%)
0: 16(40%) / 9(22.5%)  
1: 23(57.5%) / 28(70%)
2: 1(2.5%) / 2(5%) 
모름: 0(0%) / 1(2.5%)</t>
    <phoneticPr fontId="1" type="noConversion"/>
  </si>
  <si>
    <t>66 or 70 Gy
(초기 40Gy(1회 2Gy) -&gt; 종양부핑에 따라 26 또는 30Gy 추가(1회 1.8Gy))</t>
    <phoneticPr fontId="1" type="noConversion"/>
  </si>
  <si>
    <t>2Gy, 1.8Gy까지 감축 가능</t>
    <phoneticPr fontId="1" type="noConversion"/>
  </si>
  <si>
    <t>평균 총 치료기간 52.9일(31-114)</t>
    <phoneticPr fontId="1" type="noConversion"/>
  </si>
  <si>
    <t>중앙값 204일(생존자 450일)</t>
    <phoneticPr fontId="1" type="noConversion"/>
  </si>
  <si>
    <t>WHO criteria</t>
    <phoneticPr fontId="1" type="noConversion"/>
  </si>
  <si>
    <t>WHO criteria, neither PR or PD  criteria met</t>
    <phoneticPr fontId="1" type="noConversion"/>
  </si>
  <si>
    <t>NC(변화없음, no change)</t>
    <phoneticPr fontId="1" type="noConversion"/>
  </si>
  <si>
    <t>질병진행(PD)</t>
    <phoneticPr fontId="1" type="noConversion"/>
  </si>
  <si>
    <t>반응율</t>
    <phoneticPr fontId="1" type="noConversion"/>
  </si>
  <si>
    <t>CR+PR</t>
    <phoneticPr fontId="1" type="noConversion"/>
  </si>
  <si>
    <t>치료 종료시점</t>
    <phoneticPr fontId="1" type="noConversion"/>
  </si>
  <si>
    <t>치료 3개월 후</t>
    <phoneticPr fontId="1" type="noConversion"/>
  </si>
  <si>
    <t>1년</t>
    <phoneticPr fontId="1" type="noConversion"/>
  </si>
  <si>
    <t>Grade 2_피부염</t>
    <phoneticPr fontId="1" type="noConversion"/>
  </si>
  <si>
    <t>Grade 2_지방괴사</t>
    <phoneticPr fontId="1" type="noConversion"/>
  </si>
  <si>
    <t>Grade 2_식도염</t>
    <phoneticPr fontId="1" type="noConversion"/>
  </si>
  <si>
    <t>Grade 2_폐렴</t>
    <phoneticPr fontId="1" type="noConversion"/>
  </si>
  <si>
    <t>Grade 3_피부염</t>
    <phoneticPr fontId="1" type="noConversion"/>
  </si>
  <si>
    <t>Grade 3_지방괴사</t>
    <phoneticPr fontId="1" type="noConversion"/>
  </si>
  <si>
    <t>Grade 3_식도염</t>
    <phoneticPr fontId="1" type="noConversion"/>
  </si>
  <si>
    <t>Grade 3_폐렴</t>
    <phoneticPr fontId="1" type="noConversion"/>
  </si>
  <si>
    <t>Grade 2</t>
    <phoneticPr fontId="1" type="noConversion"/>
  </si>
  <si>
    <t>1995-1999(중재)
1976-1994(대조)</t>
    <phoneticPr fontId="1" type="noConversion"/>
  </si>
  <si>
    <t>골격구조에 직접적으로 침입한 원발 비소세포폐암(primary NSCLC with direct bony invasion)</t>
    <phoneticPr fontId="1" type="noConversion"/>
  </si>
  <si>
    <t>중재군(11/13명, 84.6%), 대조군(13/13명, 100%)</t>
    <phoneticPr fontId="1" type="noConversion"/>
  </si>
  <si>
    <t>2B/3A/3B/4
중재군: 1(7.7%)/2(15.3%)/6(46.2%)/4(30.8%)
대조군: 4(30.8%)/4(30.8%)/5(38.5%)/0(0%)</t>
    <phoneticPr fontId="1" type="noConversion"/>
  </si>
  <si>
    <t>performance status</t>
    <phoneticPr fontId="1" type="noConversion"/>
  </si>
  <si>
    <t>중재군/대조군 n(%)
0-1: 7(53.8%) / 4(30.8%)
2-3: 6(46.2%) / 9(69.2%)</t>
    <phoneticPr fontId="1" type="noConversion"/>
  </si>
  <si>
    <t xml:space="preserve">60-70Gy </t>
    <phoneticPr fontId="1" type="noConversion"/>
  </si>
  <si>
    <t>주5일, 총 6-7주</t>
    <phoneticPr fontId="1" type="noConversion"/>
  </si>
  <si>
    <t>thermotron-RF 8</t>
    <phoneticPr fontId="1" type="noConversion"/>
  </si>
  <si>
    <t>Yamamoto Vinita Co. Ltd., Japan</t>
    <phoneticPr fontId="1" type="noConversion"/>
  </si>
  <si>
    <t>종양세포 온도 직접 측정</t>
    <phoneticPr fontId="1" type="noConversion"/>
  </si>
  <si>
    <t>thermocouple thermometer를 포함하는 플라스틱 미세 바늘을 종양에 직접적으로 삽입함. 바늘의 multisensor probe를 통해 종양 내 여러 부위의 온도를 매분 측정</t>
    <phoneticPr fontId="1" type="noConversion"/>
  </si>
  <si>
    <t>NS</t>
    <phoneticPr fontId="1" type="noConversion"/>
  </si>
  <si>
    <t>치료완료 1개월 후</t>
    <phoneticPr fontId="1" type="noConversion"/>
  </si>
  <si>
    <t>국소 무재발 생존율(local recurrence-free survival rates)</t>
    <phoneticPr fontId="1" type="noConversion"/>
  </si>
  <si>
    <t>전체 생존율(OS)</t>
    <phoneticPr fontId="1" type="noConversion"/>
  </si>
  <si>
    <t>NCI-CTC: National Cancer Institute-Common Toxicity Criteria</t>
    <phoneticPr fontId="1" type="noConversion"/>
  </si>
  <si>
    <t>RTOG(Late Radiation Morbidity Scoring Scheme of the Radiation Therapy
Oncology Group)</t>
    <phoneticPr fontId="1" type="noConversion"/>
  </si>
  <si>
    <t>Grade 0_조기폐합병증</t>
    <phoneticPr fontId="1" type="noConversion"/>
  </si>
  <si>
    <t>Grade 1-2_조기폐합병증</t>
    <phoneticPr fontId="1" type="noConversion"/>
  </si>
  <si>
    <t>Grade 3-4_조기폐합병증</t>
    <phoneticPr fontId="1" type="noConversion"/>
  </si>
  <si>
    <t>Grade 0_만성폐합병증</t>
    <phoneticPr fontId="1" type="noConversion"/>
  </si>
  <si>
    <t>Grade 1-2_만성폐합병증</t>
    <phoneticPr fontId="1" type="noConversion"/>
  </si>
  <si>
    <t>Grade 3-4_만성폐합병증</t>
    <phoneticPr fontId="1" type="noConversion"/>
  </si>
  <si>
    <t>Grade 0_만성척수합병증</t>
    <phoneticPr fontId="1" type="noConversion"/>
  </si>
  <si>
    <t>Grade 1-2_만성척수합병증</t>
    <phoneticPr fontId="1" type="noConversion"/>
  </si>
  <si>
    <t>Grade 3-4_만성척수합병증</t>
    <phoneticPr fontId="1" type="noConversion"/>
  </si>
  <si>
    <t>NRS(코호트연구)</t>
    <phoneticPr fontId="1" type="noConversion"/>
  </si>
  <si>
    <t>논문 Table 1에서 연령, 종양크기를 군별로 비교하하였으나 측정값이 유사한 수준으로 확인되지 않음. 또한 연구세팅이 Historical cohort임.</t>
    <phoneticPr fontId="1" type="noConversion"/>
  </si>
  <si>
    <t>폐암 노인을 위한 수술 전 주입 온열화학요법은 T-림프구 부분집합(?) 수준(T-lymphocyte subset
levels)을 개선하고 순환하는 종양세포 함량을 줄임으로써 환자 면역력을 향상시키고 종양 성장을 억제하며 전반적인 생존을 연장시킬 수 있다.</t>
    <phoneticPr fontId="1" type="noConversion"/>
  </si>
  <si>
    <t>화학온열요법은 악성 흉막 삼출 환자와의 비소세포폐암환자에게 더 나은 치료 전략의 개발로 이어질 수 있다. 또한, 해당 기술은 비소세포폐암환자들의 위장 이상반응 발생 시 화학요법 독성을 크게 줄일 수 있다.</t>
    <phoneticPr fontId="1" type="noConversion"/>
  </si>
  <si>
    <t>CyberKnife가 화학요법 및 온열치료와 결합되어 단기적으로 개선 효과를 얻었으며, 비소세포폐암환자에게 더 실행 가능한 치료법이 될 수 있다.</t>
    <phoneticPr fontId="1" type="noConversion"/>
  </si>
  <si>
    <t>화학요법과 결합된 방사선온열치료는 비소세포폐암환자에게 안전하고, 잘 용인되며, 효과적인 치료 양식이다. 또한 부가적인 온열치료는 삶의 질을 향상시켰다.</t>
    <phoneticPr fontId="1" type="noConversion"/>
  </si>
  <si>
    <t xml:space="preserve">방사선 온열치료군에서 국지적 무공생존(local progressionfree survival) 개선이 관찰되었지만, 본 전향적 무작위 연구는 비소세포폐암환자에게서는 방사선치료에 온열치료를 더한 것이 효과를 보여주지는 못했다.
</t>
    <phoneticPr fontId="1" type="noConversion"/>
  </si>
  <si>
    <t xml:space="preserve">방사선 치료에 온열치료를 결합하는 것은 비소세포폐암환자에게서 흉벽 깊은 부위의 국소 제어(local control)를 개선시키는데 유용한 도구가 될 수 있다. </t>
    <phoneticPr fontId="1" type="noConversion"/>
  </si>
  <si>
    <t>중재군(편평상피세포암(31/68명, 45.6%), 선암(37/68명, 54.4%)), 대조군(편평상피세포암(28/68명, 41.2%), 선암(40/68명, 58.8%))</t>
    <phoneticPr fontId="1" type="noConversion"/>
  </si>
  <si>
    <t>중재군(None(30/40명, 75%), Surgery(1/40명, 2.5%), Chemotherapy(8/40명, 20%), Chemotherapy + surgery(1/40명, 2.5%)), 대조군(None(27/40명, 67.5%), Surgery(3/40명, 7.5%), Chemotherapy(9/40명, 22.5%), Chemotherapy + surgery(1/40명, 2.5%))</t>
    <phoneticPr fontId="1" type="noConversion"/>
  </si>
  <si>
    <t xml:space="preserve">중재군(T-stage 3기: (5/13명, 38.5%), T-stage 4기(8/13명, 61.5%)), 대조군(T-stage 3기: (9/13명, 69.2%), T-stage 4기(4/13명, 30.8%)),
중재군(N-stage 0기: (8/13명, 61.5%), N-stage 1기(2/13명, 15.4%), N-stage 2기: (2/13명, 15.4%), N-stage 3기(1/13명, 7.7%)), 대조군(N-stage 0기: (4/13명, 30.8%), N-stage 1기(4/13명, 30.8%), N-stage 2기: (5/13명, 38.5%), N-stage 3기(0/13명, 0%))
</t>
    <phoneticPr fontId="1" type="noConversion"/>
  </si>
  <si>
    <t xml:space="preserve">중재군(편평세포암: (10/13명, 76.9%), 선암: (1/13명, 7.7%), 기타: (2/13명, 15.4%)), 대조군(편평세포암: (11/13명, 84.6%), 선암: (1/13명, 7.7%), 기타: (1/13명, 7.7%))
</t>
    <phoneticPr fontId="1" type="noConversion"/>
  </si>
  <si>
    <t>헤모글로빈_ 독성 I</t>
    <phoneticPr fontId="1" type="noConversion"/>
  </si>
  <si>
    <t>호중구_ 독성 I</t>
    <phoneticPr fontId="1" type="noConversion"/>
  </si>
  <si>
    <t>혈소판_ 독성 I</t>
    <phoneticPr fontId="1" type="noConversion"/>
  </si>
  <si>
    <t>오심과 구토_ 독성 I</t>
    <phoneticPr fontId="1" type="noConversion"/>
  </si>
  <si>
    <t>설사_ 독성 I</t>
    <phoneticPr fontId="1" type="noConversion"/>
  </si>
  <si>
    <t>신장기능_ 독성 I</t>
    <phoneticPr fontId="1" type="noConversion"/>
  </si>
  <si>
    <t>간기능_ 독성 I</t>
    <phoneticPr fontId="1" type="noConversion"/>
  </si>
  <si>
    <t>반점_ 독성 I</t>
    <phoneticPr fontId="1" type="noConversion"/>
  </si>
  <si>
    <t>변비_ 독성 I</t>
    <phoneticPr fontId="1" type="noConversion"/>
  </si>
  <si>
    <t>호흡곤란_ 독성 I</t>
    <phoneticPr fontId="1" type="noConversion"/>
  </si>
  <si>
    <t>헤모글로빈_ 독성 II</t>
    <phoneticPr fontId="1" type="noConversion"/>
  </si>
  <si>
    <t>호중구_ 독성  II</t>
    <phoneticPr fontId="1" type="noConversion"/>
  </si>
  <si>
    <t>혈소판_ 독성  II</t>
    <phoneticPr fontId="1" type="noConversion"/>
  </si>
  <si>
    <t>오심과 구토_ 독성  II</t>
    <phoneticPr fontId="1" type="noConversion"/>
  </si>
  <si>
    <t>설사_ 독성  II</t>
    <phoneticPr fontId="1" type="noConversion"/>
  </si>
  <si>
    <t>신장기능_ 독성  II</t>
    <phoneticPr fontId="1" type="noConversion"/>
  </si>
  <si>
    <t>간기능_ 독성  II</t>
    <phoneticPr fontId="1" type="noConversion"/>
  </si>
  <si>
    <t>변비_ 독성  II</t>
    <phoneticPr fontId="1" type="noConversion"/>
  </si>
  <si>
    <t>반점_ 독성  II</t>
    <phoneticPr fontId="1" type="noConversion"/>
  </si>
  <si>
    <t>호흡곤란_ 독성  II</t>
    <phoneticPr fontId="1" type="noConversion"/>
  </si>
  <si>
    <t>헤모글로빈_ 독성 III</t>
    <phoneticPr fontId="1" type="noConversion"/>
  </si>
  <si>
    <t>호중구_ 독성 III</t>
    <phoneticPr fontId="1" type="noConversion"/>
  </si>
  <si>
    <t>혈소판_ 독성 III</t>
    <phoneticPr fontId="1" type="noConversion"/>
  </si>
  <si>
    <t>오심과 구토_ 독성 III</t>
    <phoneticPr fontId="1" type="noConversion"/>
  </si>
  <si>
    <t>설사_ 독성 III</t>
    <phoneticPr fontId="1" type="noConversion"/>
  </si>
  <si>
    <t>신장기능_ 독성 III</t>
    <phoneticPr fontId="1" type="noConversion"/>
  </si>
  <si>
    <t>간기능_ 독성 III</t>
    <phoneticPr fontId="1" type="noConversion"/>
  </si>
  <si>
    <t>변비_ 독성 III</t>
    <phoneticPr fontId="1" type="noConversion"/>
  </si>
  <si>
    <t>호흡곤란_ 독성 III</t>
    <phoneticPr fontId="1" type="noConversion"/>
  </si>
  <si>
    <t>반점_ 독성 III</t>
    <phoneticPr fontId="1" type="noConversion"/>
  </si>
  <si>
    <t>헤모글로빈_ 독성 IV</t>
    <phoneticPr fontId="1" type="noConversion"/>
  </si>
  <si>
    <t>호중구_ 독성 IV</t>
    <phoneticPr fontId="1" type="noConversion"/>
  </si>
  <si>
    <t>혈소판_ 독성 IV</t>
    <phoneticPr fontId="1" type="noConversion"/>
  </si>
  <si>
    <t>오심과 구토_ 독성 IV</t>
    <phoneticPr fontId="1" type="noConversion"/>
  </si>
  <si>
    <t>설사_ 독성 IV</t>
    <phoneticPr fontId="1" type="noConversion"/>
  </si>
  <si>
    <t>신장기능_ 독성 IV</t>
    <phoneticPr fontId="1" type="noConversion"/>
  </si>
  <si>
    <t>간기능_ 독성 IV</t>
    <phoneticPr fontId="1" type="noConversion"/>
  </si>
  <si>
    <t>변비_ 독성 IV</t>
    <phoneticPr fontId="1" type="noConversion"/>
  </si>
  <si>
    <t>반점_ 독성 IV</t>
    <phoneticPr fontId="1" type="noConversion"/>
  </si>
  <si>
    <t>호흡곤란_ 독성 IV</t>
    <phoneticPr fontId="1" type="noConversion"/>
  </si>
  <si>
    <t>WHO criteria(4주 이상 간격을 두고, 두 번의 관찰을 통해 측정된 병변의 총 종양 부하가 50% 이상 감소; 
50% or more decrease in total tumor load of the lesions that have been measured to determine the effect of therapy by two observations not less than four weeks apart)</t>
    <phoneticPr fontId="1" type="noConversion"/>
  </si>
  <si>
    <t>WHO criteria(4주 이상 간격을 두고, 두개의 관측치(?=측정된 병변?)에 의해 결정이 됨; 
The disappearance of all known disease, determined by two
observations not less than four weeks apart)</t>
    <phoneticPr fontId="1" type="noConversion"/>
  </si>
  <si>
    <t>WHO criteria, neither PR or PD  criteria met(총 종양 크기가 50% 감소가 없으며 하나 이상의 측정된 병변의 크기가 25% 증가; 
50% decrease in total tumor size cannot be established nor has a 25% increase in the size of one or more measurable lesions been demonstrated.)</t>
    <phoneticPr fontId="1" type="noConversion"/>
  </si>
  <si>
    <t>WHO criteria(하나 이상의 측정된 병변의 크기가 25% 이상 증가하거나 새로 나타난 병변이 25% 이상 증가; 
25% or more increase in the size of one or more measurable lesions or the appearance of new lesions.)</t>
    <phoneticPr fontId="1" type="noConversion"/>
  </si>
  <si>
    <t>-</t>
    <phoneticPr fontId="1" type="noConversion"/>
  </si>
  <si>
    <t>3개월</t>
    <phoneticPr fontId="1" type="noConversion"/>
  </si>
  <si>
    <t>N</t>
    <phoneticPr fontId="1" type="noConversion"/>
  </si>
  <si>
    <t>45-60</t>
    <phoneticPr fontId="1" type="noConversion"/>
  </si>
  <si>
    <r>
      <t xml:space="preserve">선택기준: 
</t>
    </r>
    <r>
      <rPr>
        <sz val="9"/>
        <color theme="1"/>
        <rFont val="KoPub돋움체 Light"/>
        <family val="3"/>
        <charset val="129"/>
      </rPr>
      <t>·</t>
    </r>
    <r>
      <rPr>
        <sz val="9"/>
        <color theme="1"/>
        <rFont val="맑은 고딕"/>
        <family val="3"/>
        <charset val="129"/>
      </rPr>
      <t xml:space="preserve"> 세포학적, 병리학적으로 진단된 폐암
· 65세 이상
· 수술에 금지가 없는 환자
· 항암화학요법에 금기가 없는 환자
· 폐암 TNM II-III 환자</t>
    </r>
    <r>
      <rPr>
        <sz val="9"/>
        <color theme="1"/>
        <rFont val="맑은 고딕"/>
        <family val="2"/>
        <charset val="129"/>
        <scheme val="minor"/>
      </rPr>
      <t xml:space="preserve">
배제기준: Exclusion criteria included: (1) Cardiopulmonary dysfunction; (2) Patients with malignant tumors within 5 years; 
(3) Incomplete clinical data; (4) Predicted OS less than 1 month; (5) Less than 6 months of follow-up duration.
</t>
    </r>
    <phoneticPr fontId="1" type="noConversion"/>
  </si>
  <si>
    <r>
      <t xml:space="preserve">선택기준: 
</t>
    </r>
    <r>
      <rPr>
        <sz val="9"/>
        <color theme="1"/>
        <rFont val="맑은 고딕"/>
        <family val="3"/>
        <charset val="129"/>
      </rPr>
      <t>∙ 조직학적 또는 세포학적으로 진단된 IIIB 또는 IV기 비소세포폐암(NSCLC) 
∙ ECOG performance status: 0-2
∙ 과거 항암화학 또는 방사선 요법 치료를 받은 적이 없는 환자
∙ 주요 내부장기의 기능이 적절한 경우
∙ 악성 늑막 삼출(malignant pleural effusion)은 있으나 뇌 전이는 없는 NSCLC 환자
∙ 최소한 질병이 진행되기 전까지 지지요법을 받은 환자</t>
    </r>
    <r>
      <rPr>
        <sz val="9"/>
        <color theme="1"/>
        <rFont val="맑은 고딕"/>
        <family val="2"/>
        <charset val="129"/>
        <scheme val="minor"/>
      </rPr>
      <t xml:space="preserve">
배제기준: 언급없음</t>
    </r>
    <phoneticPr fontId="1" type="noConversion"/>
  </si>
  <si>
    <r>
      <t xml:space="preserve">선택기준
</t>
    </r>
    <r>
      <rPr>
        <sz val="9"/>
        <color theme="1"/>
        <rFont val="맑은 고딕"/>
        <family val="3"/>
        <charset val="129"/>
      </rPr>
      <t>∙ 병리학적, 방사선적으로 진단된 III-IV기 비소세포폐암(</t>
    </r>
    <r>
      <rPr>
        <sz val="9"/>
        <color theme="1"/>
        <rFont val="맑은 고딕"/>
        <family val="3"/>
        <charset val="129"/>
        <scheme val="minor"/>
      </rPr>
      <t>NSCLC
∙ Karnofsky performance status scale (KPS) ≥50
∙ 항암치료 이력이 없는 환자</t>
    </r>
    <r>
      <rPr>
        <sz val="9"/>
        <color theme="1"/>
        <rFont val="맑은 고딕"/>
        <family val="2"/>
        <charset val="129"/>
        <scheme val="minor"/>
      </rPr>
      <t xml:space="preserve">
배제기준: 언급없음</t>
    </r>
    <phoneticPr fontId="1" type="noConversion"/>
  </si>
  <si>
    <r>
      <t>karnofsky performance status scale(mean</t>
    </r>
    <r>
      <rPr>
        <sz val="9"/>
        <color theme="1"/>
        <rFont val="맑은 고딕"/>
        <family val="3"/>
        <charset val="129"/>
      </rPr>
      <t>±SD)</t>
    </r>
    <phoneticPr fontId="1" type="noConversion"/>
  </si>
  <si>
    <r>
      <rPr>
        <sz val="9"/>
        <color theme="1"/>
        <rFont val="맑은 고딕"/>
        <family val="3"/>
        <charset val="129"/>
      </rPr>
      <t xml:space="preserve">∙ </t>
    </r>
    <r>
      <rPr>
        <sz val="9"/>
        <color theme="1"/>
        <rFont val="맑은 고딕"/>
        <family val="3"/>
        <charset val="129"/>
        <scheme val="minor"/>
      </rPr>
      <t>1주일에 3-6회 진행
∙ 총 24-51Gy, 1회 4.5-11.7Gy</t>
    </r>
  </si>
  <si>
    <r>
      <t xml:space="preserve">선택기준: 
</t>
    </r>
    <r>
      <rPr>
        <sz val="9"/>
        <color theme="1"/>
        <rFont val="맑은 고딕"/>
        <family val="3"/>
        <charset val="129"/>
      </rPr>
      <t>∙ 임상의의 판단이나 lung puncture를 바탕으로 병리학적으로 진단된 진행성 비소세포폐암
∙ 최소 하나의 측정가능한 병변 있음
∙ ECOG performance score: 0,1
∙ 기대여명 3개월 이상</t>
    </r>
    <r>
      <rPr>
        <sz val="9"/>
        <color theme="1"/>
        <rFont val="맑은 고딕"/>
        <family val="2"/>
        <charset val="129"/>
        <scheme val="minor"/>
      </rPr>
      <t xml:space="preserve">
배제기준: 언급없음</t>
    </r>
    <phoneticPr fontId="1" type="noConversion"/>
  </si>
  <si>
    <r>
      <t xml:space="preserve">Primary lesions of the
lungs were chosen as the target area, which were
covered by an applicator 150–300mm in diameter
</t>
    </r>
    <r>
      <rPr>
        <sz val="9"/>
        <color theme="1"/>
        <rFont val="맑은 고딕"/>
        <family val="3"/>
        <charset val="129"/>
        <scheme val="minor"/>
      </rPr>
      <t>피부 또는 직장에서 측정</t>
    </r>
    <phoneticPr fontId="1" type="noConversion"/>
  </si>
  <si>
    <r>
      <t xml:space="preserve">선택기준: 
</t>
    </r>
    <r>
      <rPr>
        <sz val="9"/>
        <color theme="1"/>
        <rFont val="KoPub돋움체 Light"/>
        <family val="3"/>
        <charset val="129"/>
      </rPr>
      <t>·</t>
    </r>
    <r>
      <rPr>
        <sz val="9"/>
        <color theme="1"/>
        <rFont val="맑은 고딕"/>
        <family val="3"/>
        <charset val="129"/>
      </rPr>
      <t xml:space="preserve"> 비소세포폐암 II, III기
· 잘 확인되고 측정될 수 있는 종양
· 조직학적으로 진단된 악성
· 기대수명 3개월 이상
· WHO performance score: 0-2
· 근치적(radical) 방사선치료를 고려하는 환자
· 온열치료가 가능한 환자
· 20-75세</t>
    </r>
    <r>
      <rPr>
        <sz val="9"/>
        <color theme="1"/>
        <rFont val="맑은 고딕"/>
        <family val="2"/>
        <charset val="129"/>
        <scheme val="minor"/>
      </rPr>
      <t xml:space="preserve">
배제기준: Patients were excluded if any of the following were present: (1) cardiac pacemaker; (2) large metal objects within the treatment
area; (3) history of radiotherapy for the treatment area; (4) malignant pleural or pericardial effusion; (5) subcutaneous
fat thickness more than 3 cm; (6) pregnancy; (7) history of other malignancy within 5 years.</t>
    </r>
    <phoneticPr fontId="1" type="noConversion"/>
  </si>
  <si>
    <r>
      <t>주 1회 2-4 sessions,</t>
    </r>
    <r>
      <rPr>
        <sz val="9"/>
        <color theme="1"/>
        <rFont val="맑은 고딕"/>
        <family val="2"/>
        <charset val="129"/>
        <scheme val="minor"/>
      </rPr>
      <t xml:space="preserve">
총</t>
    </r>
    <r>
      <rPr>
        <sz val="9"/>
        <color theme="1"/>
        <rFont val="맑은 고딕"/>
        <family val="3"/>
        <charset val="129"/>
        <scheme val="minor"/>
      </rPr>
      <t xml:space="preserve"> </t>
    </r>
    <r>
      <rPr>
        <sz val="9"/>
        <color theme="1"/>
        <rFont val="맑은 고딕"/>
        <family val="2"/>
        <charset val="129"/>
        <scheme val="minor"/>
      </rPr>
      <t>32회</t>
    </r>
    <phoneticPr fontId="1" type="noConversion"/>
  </si>
  <si>
    <r>
      <rPr>
        <sz val="9"/>
        <color theme="1"/>
        <rFont val="KoPub돋움체 Light"/>
        <family val="3"/>
        <charset val="129"/>
      </rPr>
      <t>·</t>
    </r>
    <r>
      <rPr>
        <sz val="9"/>
        <color theme="1"/>
        <rFont val="맑은 고딕"/>
        <family val="3"/>
        <charset val="129"/>
      </rPr>
      <t xml:space="preserve"> </t>
    </r>
    <r>
      <rPr>
        <sz val="9"/>
        <color theme="1"/>
        <rFont val="맑은 고딕"/>
        <family val="2"/>
        <charset val="129"/>
        <scheme val="minor"/>
      </rPr>
      <t>RT 방사선량 40Gy 이상일 때 첫 HT 시작
· RT 직후</t>
    </r>
    <phoneticPr fontId="1" type="noConversion"/>
  </si>
  <si>
    <r>
      <t>mean</t>
    </r>
    <r>
      <rPr>
        <sz val="9"/>
        <color theme="1"/>
        <rFont val="맑은 고딕"/>
        <family val="3"/>
        <charset val="129"/>
      </rPr>
      <t>±SD</t>
    </r>
    <phoneticPr fontId="1" type="noConversion"/>
  </si>
  <si>
    <t>선택기준
1) 진통제 복용량 감소가 50%이상일 때(매일 측정함)
2) 고통의 강도 감소가 50%이상일 때(통증 평가 카드(점수 범위 0-100)로 측정함)
3) 상태 개선이 20이상일 때(전신수행능력평가(Eastern Cooperative Oncology Group Performance Status, ECOG PS)로 매일 측정함)
4) 체중증가가 7%이상일 때(매일 측정함)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</si>
</sst>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%"/>
    <numFmt numFmtId="178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9"/>
      <color theme="1"/>
      <name val="KoPub돋움체 Light"/>
      <family val="3"/>
      <charset val="129"/>
    </font>
    <font>
      <strike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3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1" applyNumberFormat="1" applyFont="1">
      <alignment vertical="center"/>
    </xf>
    <xf numFmtId="0" fontId="5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1" applyNumberFormat="1" applyFont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49" fontId="0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center"/>
    </xf>
    <xf numFmtId="49" fontId="5" fillId="0" borderId="1" xfId="0" quotePrefix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10" fontId="5" fillId="0" borderId="1" xfId="0" applyNumberFormat="1" applyFont="1" applyFill="1" applyBorder="1">
      <alignment vertical="center"/>
    </xf>
    <xf numFmtId="178" fontId="5" fillId="0" borderId="1" xfId="0" applyNumberFormat="1" applyFon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7" fontId="5" fillId="0" borderId="1" xfId="1" applyNumberFormat="1" applyFont="1" applyFill="1" applyBorder="1">
      <alignment vertical="center"/>
    </xf>
    <xf numFmtId="9" fontId="5" fillId="0" borderId="1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111"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45380;&#46020;/&#50728;&#50676;&#52824;&#47308;/&#52628;&#52636;&#50577;&#49885;_&#49688;&#51221;_&#48708;&#46756;&#47548;%20-%20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문헌특성"/>
      <sheetName val="2_결과지표_연속형"/>
      <sheetName val="3_결과지표_범주형"/>
      <sheetName val="4_비뚤림위험평가"/>
    </sheetNames>
    <sheetDataSet>
      <sheetData sheetId="0">
        <row r="2"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  <cell r="P2">
            <v>13</v>
          </cell>
          <cell r="Q2">
            <v>14</v>
          </cell>
          <cell r="R2">
            <v>15</v>
          </cell>
          <cell r="S2">
            <v>16</v>
          </cell>
          <cell r="T2">
            <v>17</v>
          </cell>
          <cell r="U2">
            <v>18</v>
          </cell>
          <cell r="V2">
            <v>19</v>
          </cell>
          <cell r="W2">
            <v>20</v>
          </cell>
          <cell r="X2">
            <v>21</v>
          </cell>
          <cell r="Y2">
            <v>22</v>
          </cell>
          <cell r="Z2">
            <v>23</v>
          </cell>
          <cell r="AA2">
            <v>24</v>
          </cell>
          <cell r="AB2">
            <v>25</v>
          </cell>
          <cell r="AC2">
            <v>26</v>
          </cell>
          <cell r="AD2">
            <v>27</v>
          </cell>
          <cell r="AE2">
            <v>28</v>
          </cell>
          <cell r="AF2">
            <v>29</v>
          </cell>
          <cell r="AG2">
            <v>30</v>
          </cell>
          <cell r="AH2">
            <v>31</v>
          </cell>
          <cell r="AI2">
            <v>32</v>
          </cell>
          <cell r="AJ2">
            <v>33</v>
          </cell>
          <cell r="AK2">
            <v>34</v>
          </cell>
          <cell r="AL2">
            <v>35</v>
          </cell>
          <cell r="AM2">
            <v>36</v>
          </cell>
          <cell r="AN2">
            <v>37</v>
          </cell>
          <cell r="AO2">
            <v>38</v>
          </cell>
          <cell r="AP2">
            <v>39</v>
          </cell>
          <cell r="AQ2">
            <v>40</v>
          </cell>
          <cell r="AR2">
            <v>41</v>
          </cell>
          <cell r="AS2">
            <v>42</v>
          </cell>
          <cell r="AT2">
            <v>43</v>
          </cell>
          <cell r="AU2">
            <v>44</v>
          </cell>
          <cell r="AV2">
            <v>45</v>
          </cell>
          <cell r="AW2">
            <v>46</v>
          </cell>
          <cell r="AX2">
            <v>47</v>
          </cell>
          <cell r="AY2">
            <v>48</v>
          </cell>
          <cell r="AZ2">
            <v>49</v>
          </cell>
          <cell r="BA2">
            <v>50</v>
          </cell>
          <cell r="BB2">
            <v>51</v>
          </cell>
          <cell r="BC2">
            <v>52</v>
          </cell>
          <cell r="BD2">
            <v>53</v>
          </cell>
          <cell r="BE2">
            <v>54</v>
          </cell>
          <cell r="BF2">
            <v>55</v>
          </cell>
        </row>
        <row r="3">
          <cell r="J3" t="str">
            <v>질환</v>
          </cell>
          <cell r="K3"/>
          <cell r="L3"/>
          <cell r="M3" t="str">
            <v>선택/배제</v>
          </cell>
          <cell r="N3"/>
          <cell r="O3"/>
          <cell r="P3" t="str">
            <v>연구대상자 수</v>
          </cell>
          <cell r="Q3"/>
          <cell r="R3"/>
          <cell r="S3"/>
          <cell r="T3"/>
          <cell r="U3"/>
          <cell r="V3"/>
          <cell r="W3" t="str">
            <v>기저특성</v>
          </cell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 t="str">
            <v>중재군</v>
          </cell>
          <cell r="AI3" t="str">
            <v>1) RT</v>
          </cell>
          <cell r="AJ3"/>
          <cell r="AK3"/>
          <cell r="AL3" t="str">
            <v>2) CT or neoadjuvant CT</v>
          </cell>
          <cell r="AM3"/>
          <cell r="AN3" t="str">
            <v>3) 온열치료</v>
          </cell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 t="str">
            <v>4) 그외 중재법</v>
          </cell>
          <cell r="BA3"/>
          <cell r="BB3" t="str">
            <v>대조군</v>
          </cell>
          <cell r="BC3"/>
          <cell r="BD3" t="str">
            <v>3군</v>
          </cell>
          <cell r="BE3"/>
          <cell r="BF3" t="str">
            <v>저자결론</v>
          </cell>
        </row>
        <row r="4">
          <cell r="D4" t="str">
            <v>no.</v>
          </cell>
          <cell r="E4" t="str">
            <v>저자 (year)</v>
          </cell>
          <cell r="F4" t="str">
            <v xml:space="preserve">연구설계 </v>
          </cell>
          <cell r="G4" t="str">
            <v>연구국가</v>
          </cell>
          <cell r="H4" t="str">
            <v>참여기관 수</v>
          </cell>
          <cell r="I4" t="str">
            <v>대상자 모집기간</v>
          </cell>
          <cell r="J4" t="str">
            <v>질환 대분류
(과제)</v>
          </cell>
          <cell r="K4" t="str">
            <v>질환명</v>
          </cell>
          <cell r="L4" t="str">
            <v>질환 상세
(진행성 등 논문에 나와있는대로)</v>
          </cell>
          <cell r="M4" t="str">
            <v>암 병기
(NTM 병기, 1~4기 등)</v>
          </cell>
          <cell r="N4" t="str">
            <v>특정 도구 performance 점수
(도구명, 점수)</v>
          </cell>
          <cell r="O4" t="str">
            <v>선택/배제 기준</v>
          </cell>
          <cell r="P4" t="str">
            <v>총 n(명)</v>
          </cell>
          <cell r="Q4" t="str">
            <v>중재/대조군 
개수(2군, 3군 등)</v>
          </cell>
          <cell r="R4" t="str">
            <v>증재군 n(명)</v>
          </cell>
          <cell r="S4" t="str">
            <v>대조군 n(명)</v>
          </cell>
          <cell r="T4" t="str">
            <v>환자수 
총N(중재+대조)</v>
          </cell>
          <cell r="U4" t="str">
            <v>3군 이상일 경우, 
중재/대조 구성 및 인원</v>
          </cell>
          <cell r="V4" t="str">
            <v>탈락률(%)
전체(중재 vs. 대조)</v>
          </cell>
          <cell r="W4" t="str">
            <v>평균연령 (세)
전체 평균, 또는 각 군별 평균</v>
          </cell>
          <cell r="X4" t="str">
            <v>남성(%)</v>
          </cell>
          <cell r="Y4" t="str">
            <v>암 위치</v>
          </cell>
          <cell r="Z4" t="str">
            <v>암 병기</v>
          </cell>
          <cell r="AA4" t="str">
            <v>그외 질환 관련 지표1</v>
          </cell>
          <cell r="AB4" t="str">
            <v>결과1</v>
          </cell>
          <cell r="AC4" t="str">
            <v>그외 질환 관련 지표2</v>
          </cell>
          <cell r="AD4" t="str">
            <v>결과2</v>
          </cell>
          <cell r="AE4" t="str">
            <v>그외 질환 관련 지표3</v>
          </cell>
          <cell r="AF4" t="str">
            <v>결과3</v>
          </cell>
          <cell r="AG4" t="str">
            <v>추적관찰기간(월)</v>
          </cell>
          <cell r="AH4" t="str">
            <v>중재군</v>
          </cell>
          <cell r="AI4" t="str">
            <v>총 선량(Gy)</v>
          </cell>
          <cell r="AJ4" t="str">
            <v>1회 선량(fraction dose, Gy)</v>
          </cell>
          <cell r="AK4" t="str">
            <v>주기 및 횟수</v>
          </cell>
          <cell r="AL4" t="str">
            <v>약물 및 용량</v>
          </cell>
          <cell r="AM4" t="str">
            <v>횟수</v>
          </cell>
          <cell r="AN4" t="str">
            <v>종류
(local, regional 등)</v>
          </cell>
          <cell r="AO4" t="str">
            <v>기기명</v>
          </cell>
          <cell r="AP4" t="str">
            <v>제조업체명 및 국가</v>
          </cell>
          <cell r="AQ4" t="str">
            <v>온도</v>
          </cell>
          <cell r="AR4" t="str">
            <v>1회 시간(분)</v>
          </cell>
          <cell r="AS4" t="str">
            <v>주기 및 횟수</v>
          </cell>
          <cell r="AT4" t="str">
            <v>수행 시기
(수술 전/후, 방사선 전/후/동시 등)</v>
          </cell>
          <cell r="AU4" t="str">
            <v>열원(RF, MS, US)</v>
          </cell>
          <cell r="AV4" t="str">
            <v>주파수(MHz)</v>
          </cell>
          <cell r="AW4" t="str">
            <v>전력(W)</v>
          </cell>
          <cell r="AX4" t="str">
            <v>온도측정방법
(종양세포 직접, 체온측정 등)</v>
          </cell>
          <cell r="AY4" t="str">
            <v>온도측정방법 상세
(기기, 측정부위 등)</v>
          </cell>
          <cell r="AZ4" t="str">
            <v>중재기술명</v>
          </cell>
          <cell r="BA4" t="str">
            <v>방법</v>
          </cell>
          <cell r="BB4" t="str">
            <v>대조군명</v>
          </cell>
          <cell r="BC4" t="str">
            <v>대조군 설명
(중재군과 다른 점이 있다면 서술)</v>
          </cell>
          <cell r="BD4" t="str">
            <v>3군 이름</v>
          </cell>
          <cell r="BE4" t="str">
            <v xml:space="preserve">3군 설명 </v>
          </cell>
          <cell r="BF4" t="str">
            <v>저자결론</v>
          </cell>
        </row>
        <row r="5">
          <cell r="D5">
            <v>2391</v>
          </cell>
          <cell r="E5" t="str">
            <v>Issels (2018)</v>
          </cell>
          <cell r="F5" t="str">
            <v>RCT</v>
          </cell>
          <cell r="G5"/>
          <cell r="H5"/>
          <cell r="I5"/>
          <cell r="J5" t="str">
            <v>근골격종양</v>
          </cell>
          <cell r="K5" t="str">
            <v>연부조직육종</v>
          </cell>
          <cell r="L5" t="str">
            <v>연부조직육종</v>
          </cell>
          <cell r="M5"/>
          <cell r="N5"/>
          <cell r="O5"/>
          <cell r="P5">
            <v>329</v>
          </cell>
          <cell r="Q5"/>
          <cell r="R5">
            <v>162</v>
          </cell>
          <cell r="S5">
            <v>167</v>
          </cell>
          <cell r="T5" t="str">
            <v>329 (162+167)</v>
          </cell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 t="str">
            <v>CT+HT</v>
          </cell>
          <cell r="AI5"/>
          <cell r="AJ5"/>
          <cell r="AK5"/>
          <cell r="AL5"/>
          <cell r="AM5"/>
          <cell r="AN5" t="str">
            <v>regional</v>
          </cell>
          <cell r="AO5" t="str">
            <v>BSD-2000</v>
          </cell>
          <cell r="AP5"/>
          <cell r="AQ5" t="str">
            <v>42</v>
          </cell>
          <cell r="AR5" t="str">
            <v>60 min</v>
          </cell>
          <cell r="AS5"/>
          <cell r="AT5"/>
          <cell r="AU5" t="str">
            <v>RF</v>
          </cell>
          <cell r="AV5" t="str">
            <v>60-180</v>
          </cell>
          <cell r="AW5"/>
          <cell r="AX5"/>
          <cell r="AY5"/>
          <cell r="AZ5"/>
          <cell r="BA5"/>
          <cell r="BB5" t="str">
            <v>CT</v>
          </cell>
          <cell r="BC5"/>
          <cell r="BD5"/>
          <cell r="BE5"/>
          <cell r="BF5"/>
        </row>
        <row r="6">
          <cell r="D6">
            <v>4143</v>
          </cell>
          <cell r="E6" t="str">
            <v>Angele (2014)</v>
          </cell>
          <cell r="F6" t="str">
            <v>RCT</v>
          </cell>
          <cell r="G6"/>
          <cell r="H6"/>
          <cell r="I6"/>
          <cell r="J6" t="str">
            <v>근골격종양</v>
          </cell>
          <cell r="K6" t="str">
            <v>복강/복막 육종</v>
          </cell>
          <cell r="L6" t="str">
            <v>복강 또는 복막 고위험 육종</v>
          </cell>
          <cell r="M6"/>
          <cell r="N6"/>
          <cell r="O6"/>
          <cell r="P6">
            <v>341</v>
          </cell>
          <cell r="Q6"/>
          <cell r="R6">
            <v>169</v>
          </cell>
          <cell r="S6">
            <v>172</v>
          </cell>
          <cell r="T6" t="str">
            <v>341 (169+172)</v>
          </cell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 t="str">
            <v>CT+HT</v>
          </cell>
          <cell r="AI6"/>
          <cell r="AJ6"/>
          <cell r="AK6"/>
          <cell r="AL6"/>
          <cell r="AM6"/>
          <cell r="AN6" t="str">
            <v>Regional</v>
          </cell>
          <cell r="AO6"/>
          <cell r="AP6" t="str">
            <v>BSD Medical Corporation, Salt Lake City, UT</v>
          </cell>
          <cell r="AQ6" t="str">
            <v>42</v>
          </cell>
          <cell r="AR6" t="str">
            <v>60 min</v>
          </cell>
          <cell r="AS6"/>
          <cell r="AT6"/>
          <cell r="AU6" t="str">
            <v>-</v>
          </cell>
          <cell r="AV6" t="str">
            <v>-</v>
          </cell>
          <cell r="AW6"/>
          <cell r="AX6"/>
          <cell r="AY6"/>
          <cell r="AZ6"/>
          <cell r="BA6"/>
          <cell r="BB6" t="str">
            <v>CT</v>
          </cell>
          <cell r="BC6"/>
          <cell r="BD6"/>
          <cell r="BE6"/>
          <cell r="BF6"/>
        </row>
        <row r="7">
          <cell r="D7">
            <v>5807</v>
          </cell>
          <cell r="E7" t="str">
            <v>Issels (2010)</v>
          </cell>
          <cell r="F7" t="str">
            <v>RCT</v>
          </cell>
          <cell r="G7"/>
          <cell r="H7"/>
          <cell r="I7"/>
          <cell r="J7" t="str">
            <v>근골격종양</v>
          </cell>
          <cell r="K7" t="str">
            <v>연부조직육종</v>
          </cell>
          <cell r="L7" t="str">
            <v>연부조직육종</v>
          </cell>
          <cell r="M7"/>
          <cell r="N7"/>
          <cell r="O7"/>
          <cell r="P7">
            <v>341</v>
          </cell>
          <cell r="Q7"/>
          <cell r="R7">
            <v>169</v>
          </cell>
          <cell r="S7">
            <v>172</v>
          </cell>
          <cell r="T7" t="str">
            <v>341 (169+172)</v>
          </cell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 t="str">
            <v>CT+HT</v>
          </cell>
          <cell r="AI7"/>
          <cell r="AJ7"/>
          <cell r="AK7"/>
          <cell r="AL7"/>
          <cell r="AM7"/>
          <cell r="AN7" t="str">
            <v>regional</v>
          </cell>
          <cell r="AO7"/>
          <cell r="AP7" t="str">
            <v>BSD Medical Corporation, Salt Lake City, UT,
USA</v>
          </cell>
          <cell r="AQ7" t="str">
            <v>42</v>
          </cell>
          <cell r="AR7" t="str">
            <v>60 min</v>
          </cell>
          <cell r="AS7" t="str">
            <v>3주마다 주2회</v>
          </cell>
          <cell r="AT7"/>
          <cell r="AU7" t="str">
            <v>-</v>
          </cell>
          <cell r="AV7" t="str">
            <v>-</v>
          </cell>
          <cell r="AW7"/>
          <cell r="AX7"/>
          <cell r="AY7"/>
          <cell r="AZ7"/>
          <cell r="BA7"/>
          <cell r="BB7" t="str">
            <v>CT</v>
          </cell>
          <cell r="BC7"/>
          <cell r="BD7"/>
          <cell r="BE7"/>
          <cell r="BF7"/>
        </row>
        <row r="8">
          <cell r="D8">
            <v>6005</v>
          </cell>
          <cell r="E8" t="str">
            <v>Overgaard (2009)</v>
          </cell>
          <cell r="F8" t="str">
            <v>RCT</v>
          </cell>
          <cell r="G8"/>
          <cell r="H8"/>
          <cell r="I8"/>
          <cell r="J8" t="str">
            <v>근골격종양</v>
          </cell>
          <cell r="K8" t="str">
            <v>흑색종</v>
          </cell>
          <cell r="L8" t="str">
            <v>악성흑색종</v>
          </cell>
          <cell r="M8"/>
          <cell r="N8"/>
          <cell r="O8"/>
          <cell r="P8">
            <v>128</v>
          </cell>
          <cell r="Q8"/>
          <cell r="R8">
            <v>65</v>
          </cell>
          <cell r="S8">
            <v>63</v>
          </cell>
          <cell r="T8" t="str">
            <v>128 (65+63)</v>
          </cell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 t="str">
            <v>RT+HT</v>
          </cell>
          <cell r="AI8"/>
          <cell r="AJ8"/>
          <cell r="AK8"/>
          <cell r="AL8"/>
          <cell r="AM8"/>
          <cell r="AN8" t="str">
            <v>local</v>
          </cell>
          <cell r="AO8"/>
          <cell r="AP8"/>
          <cell r="AQ8" t="str">
            <v>43˚C</v>
          </cell>
          <cell r="AR8" t="str">
            <v>60 min</v>
          </cell>
          <cell r="AS8" t="str">
            <v>NR</v>
          </cell>
          <cell r="AT8"/>
          <cell r="AU8" t="str">
            <v>MW or RF</v>
          </cell>
          <cell r="AV8" t="str">
            <v>NR</v>
          </cell>
          <cell r="AW8"/>
          <cell r="AX8"/>
          <cell r="AY8"/>
          <cell r="AZ8"/>
          <cell r="BA8"/>
          <cell r="BB8" t="str">
            <v>RT</v>
          </cell>
          <cell r="BC8"/>
          <cell r="BD8"/>
          <cell r="BE8"/>
          <cell r="BF8"/>
        </row>
        <row r="9">
          <cell r="D9">
            <v>407</v>
          </cell>
          <cell r="E9" t="str">
            <v>Ren (2021)</v>
          </cell>
          <cell r="F9" t="str">
            <v>RCT</v>
          </cell>
          <cell r="G9"/>
          <cell r="H9"/>
          <cell r="I9"/>
          <cell r="J9" t="str">
            <v>두경부 및 뇌종양</v>
          </cell>
          <cell r="K9" t="str">
            <v>두경부암</v>
          </cell>
          <cell r="L9" t="str">
            <v>구강 편평세포암</v>
          </cell>
          <cell r="M9"/>
          <cell r="N9"/>
          <cell r="O9"/>
          <cell r="P9">
            <v>120</v>
          </cell>
          <cell r="Q9"/>
          <cell r="R9">
            <v>60</v>
          </cell>
          <cell r="S9">
            <v>60</v>
          </cell>
          <cell r="T9" t="str">
            <v>120 (60+60)</v>
          </cell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 t="str">
            <v>CT+HT</v>
          </cell>
          <cell r="AI9"/>
          <cell r="AJ9"/>
          <cell r="AK9"/>
          <cell r="AL9"/>
          <cell r="AM9"/>
          <cell r="AN9" t="str">
            <v>local</v>
          </cell>
          <cell r="AO9"/>
          <cell r="AP9"/>
          <cell r="AQ9" t="str">
            <v>41 ± 1</v>
          </cell>
          <cell r="AR9" t="str">
            <v>30 min</v>
          </cell>
          <cell r="AS9" t="str">
            <v>5회</v>
          </cell>
          <cell r="AT9"/>
          <cell r="AU9" t="str">
            <v>US</v>
          </cell>
          <cell r="AV9" t="str">
            <v>1 MHz</v>
          </cell>
          <cell r="AW9"/>
          <cell r="AX9"/>
          <cell r="AY9"/>
          <cell r="AZ9"/>
          <cell r="BA9"/>
          <cell r="BB9" t="str">
            <v>CT</v>
          </cell>
          <cell r="BC9"/>
          <cell r="BD9"/>
          <cell r="BE9"/>
          <cell r="BF9"/>
        </row>
        <row r="10">
          <cell r="D10">
            <v>4346</v>
          </cell>
          <cell r="E10" t="str">
            <v>Wen (2014)</v>
          </cell>
          <cell r="F10" t="str">
            <v>NRCT</v>
          </cell>
          <cell r="G10"/>
          <cell r="H10"/>
          <cell r="I10"/>
          <cell r="J10" t="str">
            <v>두경부 및 뇌종양</v>
          </cell>
          <cell r="K10" t="str">
            <v>두경부암</v>
          </cell>
          <cell r="L10" t="str">
            <v>비인두암</v>
          </cell>
          <cell r="M10"/>
          <cell r="N10"/>
          <cell r="O10"/>
          <cell r="P10">
            <v>98</v>
          </cell>
          <cell r="Q10"/>
          <cell r="R10">
            <v>49</v>
          </cell>
          <cell r="S10">
            <v>49</v>
          </cell>
          <cell r="T10" t="str">
            <v>98 (49+49)</v>
          </cell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 t="str">
            <v>RT+HT</v>
          </cell>
          <cell r="AI10"/>
          <cell r="AJ10"/>
          <cell r="AK10"/>
          <cell r="AL10"/>
          <cell r="AM10"/>
          <cell r="AN10" t="str">
            <v>-</v>
          </cell>
          <cell r="AO10" t="str">
            <v>GXH-I microwave heating device</v>
          </cell>
          <cell r="AP10" t="str">
            <v>Guangxing Co. Guangzhou, China</v>
          </cell>
          <cell r="AQ10" t="str">
            <v>44-52</v>
          </cell>
          <cell r="AR10" t="str">
            <v>60 min</v>
          </cell>
          <cell r="AS10" t="str">
            <v>5-7회</v>
          </cell>
          <cell r="AT10"/>
          <cell r="AU10" t="str">
            <v>-</v>
          </cell>
          <cell r="AV10" t="str">
            <v>-</v>
          </cell>
          <cell r="AW10"/>
          <cell r="AX10"/>
          <cell r="AY10"/>
          <cell r="AZ10"/>
          <cell r="BA10"/>
          <cell r="BB10" t="str">
            <v>RT</v>
          </cell>
          <cell r="BC10"/>
          <cell r="BD10"/>
          <cell r="BE10"/>
          <cell r="BF10"/>
        </row>
        <row r="11">
          <cell r="D11">
            <v>4535</v>
          </cell>
          <cell r="E11" t="str">
            <v>Kang (2013)</v>
          </cell>
          <cell r="F11" t="str">
            <v>RCT</v>
          </cell>
          <cell r="G11"/>
          <cell r="H11"/>
          <cell r="I11"/>
          <cell r="J11" t="str">
            <v>두경부 및 뇌종양</v>
          </cell>
          <cell r="K11" t="str">
            <v>두경부암</v>
          </cell>
          <cell r="L11" t="str">
            <v>두경부암</v>
          </cell>
          <cell r="M11"/>
          <cell r="N11"/>
          <cell r="O11"/>
          <cell r="P11">
            <v>154</v>
          </cell>
          <cell r="Q11"/>
          <cell r="R11">
            <v>76</v>
          </cell>
          <cell r="S11">
            <v>78</v>
          </cell>
          <cell r="T11" t="str">
            <v>154 (76+78)</v>
          </cell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 t="str">
            <v>CT+RT+HT</v>
          </cell>
          <cell r="AI11"/>
          <cell r="AJ11"/>
          <cell r="AK11"/>
          <cell r="AL11"/>
          <cell r="AM11"/>
          <cell r="AN11" t="str">
            <v>-</v>
          </cell>
          <cell r="AO11" t="str">
            <v>Pingliang 778WR-L-4 microwave
hyperthermia machine</v>
          </cell>
          <cell r="AP11" t="str">
            <v>Sunostick Medical Technology
Co., Ltd, London, UK</v>
          </cell>
          <cell r="AQ11" t="str">
            <v>41.5-42</v>
          </cell>
          <cell r="AR11" t="str">
            <v>45 min</v>
          </cell>
          <cell r="AS11" t="str">
            <v>주2회, 3-14회</v>
          </cell>
          <cell r="AT11"/>
          <cell r="AU11" t="str">
            <v>MW</v>
          </cell>
          <cell r="AV11" t="str">
            <v>915 MHz</v>
          </cell>
          <cell r="AW11"/>
          <cell r="AX11"/>
          <cell r="AY11"/>
          <cell r="AZ11"/>
          <cell r="BA11"/>
          <cell r="BB11" t="str">
            <v>CT+RT</v>
          </cell>
          <cell r="BC11"/>
          <cell r="BD11"/>
          <cell r="BE11"/>
          <cell r="BF11"/>
        </row>
        <row r="12">
          <cell r="D12">
            <v>5642</v>
          </cell>
          <cell r="E12" t="str">
            <v>Hua (2011)</v>
          </cell>
          <cell r="F12" t="str">
            <v>RCT</v>
          </cell>
          <cell r="G12"/>
          <cell r="H12"/>
          <cell r="I12"/>
          <cell r="J12" t="str">
            <v>두경부 및 뇌종양</v>
          </cell>
          <cell r="K12" t="str">
            <v>두경부암</v>
          </cell>
          <cell r="L12" t="str">
            <v>비인두암</v>
          </cell>
          <cell r="M12"/>
          <cell r="N12"/>
          <cell r="O12"/>
          <cell r="P12">
            <v>180</v>
          </cell>
          <cell r="Q12"/>
          <cell r="R12">
            <v>90</v>
          </cell>
          <cell r="S12">
            <v>90</v>
          </cell>
          <cell r="T12" t="str">
            <v>180 (90+90)</v>
          </cell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 t="str">
            <v>RT+HT</v>
          </cell>
          <cell r="AI12"/>
          <cell r="AJ12"/>
          <cell r="AK12"/>
          <cell r="AL12"/>
          <cell r="AM12"/>
          <cell r="AN12" t="str">
            <v>local</v>
          </cell>
          <cell r="AO12" t="str">
            <v>WE2102-A Microwave
Hyperthermia System</v>
          </cell>
          <cell r="AP12" t="str">
            <v>Yuan De
Biomedical Engineering, Beijing</v>
          </cell>
          <cell r="AQ12" t="str">
            <v>42.5-43</v>
          </cell>
          <cell r="AR12" t="str">
            <v>30 min</v>
          </cell>
          <cell r="AS12" t="str">
            <v>주1회, 7회</v>
          </cell>
          <cell r="AT12"/>
          <cell r="AU12" t="str">
            <v>MW</v>
          </cell>
          <cell r="AV12" t="str">
            <v>915MHz</v>
          </cell>
          <cell r="AW12"/>
          <cell r="AX12"/>
          <cell r="AY12"/>
          <cell r="AZ12"/>
          <cell r="BA12"/>
          <cell r="BB12" t="str">
            <v>RT</v>
          </cell>
          <cell r="BC12"/>
          <cell r="BD12"/>
          <cell r="BE12"/>
          <cell r="BF12"/>
        </row>
        <row r="13">
          <cell r="D13">
            <v>5665</v>
          </cell>
          <cell r="E13" t="str">
            <v>Huilgol (2010)</v>
          </cell>
          <cell r="F13" t="str">
            <v>RCT</v>
          </cell>
          <cell r="G13"/>
          <cell r="H13"/>
          <cell r="I13"/>
          <cell r="J13" t="str">
            <v>두경부 및 뇌종양</v>
          </cell>
          <cell r="K13" t="str">
            <v>두경부암</v>
          </cell>
          <cell r="L13" t="str">
            <v>두경부암</v>
          </cell>
          <cell r="M13"/>
          <cell r="N13"/>
          <cell r="O13"/>
          <cell r="P13">
            <v>54</v>
          </cell>
          <cell r="Q13"/>
          <cell r="R13">
            <v>28</v>
          </cell>
          <cell r="S13">
            <v>26</v>
          </cell>
          <cell r="T13" t="str">
            <v>54 (28+26)</v>
          </cell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 t="str">
            <v>RT + HT</v>
          </cell>
          <cell r="AI13"/>
          <cell r="AJ13"/>
          <cell r="AK13"/>
          <cell r="AL13"/>
          <cell r="AM13"/>
          <cell r="AN13" t="str">
            <v>-</v>
          </cell>
          <cell r="AO13" t="str">
            <v>-</v>
          </cell>
          <cell r="AP13"/>
          <cell r="AQ13" t="str">
            <v>평균 42.3, max 44</v>
          </cell>
          <cell r="AR13" t="str">
            <v>30 min</v>
          </cell>
          <cell r="AS13" t="str">
            <v>주1회, 5-7회</v>
          </cell>
          <cell r="AT13"/>
          <cell r="AU13" t="str">
            <v>RF</v>
          </cell>
          <cell r="AV13" t="str">
            <v>8.2 MHz</v>
          </cell>
          <cell r="AW13"/>
          <cell r="AX13"/>
          <cell r="AY13"/>
          <cell r="AZ13"/>
          <cell r="BA13"/>
          <cell r="BB13" t="str">
            <v>RT</v>
          </cell>
          <cell r="BC13"/>
          <cell r="BD13"/>
          <cell r="BE13"/>
          <cell r="BF13"/>
        </row>
        <row r="14">
          <cell r="D14">
            <v>7031</v>
          </cell>
          <cell r="E14" t="str">
            <v>Shields (2004)</v>
          </cell>
          <cell r="F14" t="str">
            <v>NRCT</v>
          </cell>
          <cell r="G14"/>
          <cell r="H14"/>
          <cell r="I14"/>
          <cell r="J14" t="str">
            <v>두경부 및 뇌종양</v>
          </cell>
          <cell r="K14" t="str">
            <v>망막아종</v>
          </cell>
          <cell r="L14" t="str">
            <v>망막아종</v>
          </cell>
          <cell r="M14"/>
          <cell r="N14"/>
          <cell r="O14"/>
          <cell r="P14">
            <v>319</v>
          </cell>
          <cell r="Q14"/>
          <cell r="R14">
            <v>256</v>
          </cell>
          <cell r="S14">
            <v>63</v>
          </cell>
          <cell r="T14" t="str">
            <v>319 (256+63)</v>
          </cell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 t="str">
            <v>chermoreduction+thermotherapy</v>
          </cell>
          <cell r="AI14"/>
          <cell r="AJ14"/>
          <cell r="AK14"/>
          <cell r="AL14"/>
          <cell r="AM14"/>
          <cell r="AN14" t="str">
            <v>NR</v>
          </cell>
          <cell r="AO14"/>
          <cell r="AP14"/>
          <cell r="AQ14" t="str">
            <v>NR</v>
          </cell>
          <cell r="AR14" t="str">
            <v>NR</v>
          </cell>
          <cell r="AS14" t="str">
            <v>NR</v>
          </cell>
          <cell r="AT14"/>
          <cell r="AU14" t="str">
            <v>NR</v>
          </cell>
          <cell r="AV14" t="str">
            <v>NR</v>
          </cell>
          <cell r="AW14"/>
          <cell r="AX14"/>
          <cell r="AY14"/>
          <cell r="AZ14"/>
          <cell r="BA14"/>
          <cell r="BB14" t="str">
            <v>chemoredcution</v>
          </cell>
          <cell r="BC14"/>
          <cell r="BD14"/>
          <cell r="BE14"/>
          <cell r="BF14"/>
        </row>
        <row r="15">
          <cell r="D15">
            <v>7792</v>
          </cell>
          <cell r="E15" t="str">
            <v>Ohizumi (2000)</v>
          </cell>
          <cell r="F15" t="str">
            <v>NRCT</v>
          </cell>
          <cell r="G15"/>
          <cell r="H15"/>
          <cell r="I15"/>
          <cell r="J15" t="str">
            <v>두경부 및 뇌종양</v>
          </cell>
          <cell r="K15" t="str">
            <v>두경부암</v>
          </cell>
          <cell r="L15" t="str">
            <v>두경부암</v>
          </cell>
          <cell r="M15"/>
          <cell r="N15"/>
          <cell r="O15"/>
          <cell r="P15">
            <v>24</v>
          </cell>
          <cell r="Q15"/>
          <cell r="R15">
            <v>12</v>
          </cell>
          <cell r="S15">
            <v>23</v>
          </cell>
          <cell r="T15" t="str">
            <v>24 (12+12)</v>
          </cell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 t="str">
            <v>RT+HT</v>
          </cell>
          <cell r="AI15"/>
          <cell r="AJ15"/>
          <cell r="AK15"/>
          <cell r="AL15"/>
          <cell r="AM15"/>
          <cell r="AN15" t="str">
            <v>NR</v>
          </cell>
          <cell r="AO15"/>
          <cell r="AP15"/>
          <cell r="AQ15">
            <v>42.5</v>
          </cell>
          <cell r="AR15" t="str">
            <v>30-50 min</v>
          </cell>
          <cell r="AS15" t="str">
            <v>주1회, 평균4회(2-7)</v>
          </cell>
          <cell r="AT15"/>
          <cell r="AU15" t="str">
            <v>MW/RF</v>
          </cell>
          <cell r="AV15" t="str">
            <v>2450MHz/13MHz</v>
          </cell>
          <cell r="AW15"/>
          <cell r="AX15"/>
          <cell r="AY15"/>
          <cell r="AZ15"/>
          <cell r="BA15"/>
          <cell r="BB15" t="str">
            <v>RT</v>
          </cell>
          <cell r="BC15"/>
          <cell r="BD15"/>
          <cell r="BE15"/>
          <cell r="BF15"/>
        </row>
        <row r="16">
          <cell r="D16">
            <v>717</v>
          </cell>
          <cell r="E16" t="str">
            <v>Minnaar (2020)</v>
          </cell>
          <cell r="F16" t="str">
            <v>RCT</v>
          </cell>
          <cell r="G16"/>
          <cell r="H16"/>
          <cell r="I16"/>
          <cell r="J16" t="str">
            <v>부인종양</v>
          </cell>
          <cell r="K16" t="str">
            <v>자궁경부암</v>
          </cell>
          <cell r="L16" t="str">
            <v>자궁경부암</v>
          </cell>
          <cell r="M16"/>
          <cell r="N16"/>
          <cell r="O16"/>
          <cell r="P16">
            <v>108</v>
          </cell>
          <cell r="Q16"/>
          <cell r="R16">
            <v>54</v>
          </cell>
          <cell r="S16">
            <v>54</v>
          </cell>
          <cell r="T16" t="str">
            <v>108 (54+54)</v>
          </cell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 t="str">
            <v>CT+HT</v>
          </cell>
          <cell r="AI16"/>
          <cell r="AJ16"/>
          <cell r="AK16"/>
          <cell r="AL16"/>
          <cell r="AM16"/>
          <cell r="AN16" t="str">
            <v>-</v>
          </cell>
          <cell r="AO16" t="str">
            <v>EHY2000+</v>
          </cell>
          <cell r="AP16" t="str">
            <v>Oncotherm GmbH, Troisdorf, Germany</v>
          </cell>
          <cell r="AQ16" t="str">
            <v>-</v>
          </cell>
          <cell r="AR16" t="str">
            <v>max 30min</v>
          </cell>
          <cell r="AS16" t="str">
            <v>주2회, 총 10회</v>
          </cell>
          <cell r="AT16"/>
          <cell r="AU16" t="str">
            <v>-</v>
          </cell>
          <cell r="AV16" t="str">
            <v>-</v>
          </cell>
          <cell r="AW16"/>
          <cell r="AX16"/>
          <cell r="AY16"/>
          <cell r="AZ16"/>
          <cell r="BA16"/>
          <cell r="BB16" t="str">
            <v>CT</v>
          </cell>
          <cell r="BC16"/>
          <cell r="BD16"/>
          <cell r="BE16"/>
          <cell r="BF16"/>
        </row>
        <row r="17">
          <cell r="D17">
            <v>1157</v>
          </cell>
          <cell r="E17" t="str">
            <v>Wang (2020)</v>
          </cell>
          <cell r="F17" t="str">
            <v>RCT</v>
          </cell>
          <cell r="G17"/>
          <cell r="H17"/>
          <cell r="I17"/>
          <cell r="J17" t="str">
            <v>부인종양</v>
          </cell>
          <cell r="K17" t="str">
            <v>자궁경부암</v>
          </cell>
          <cell r="L17" t="str">
            <v>자궁경부암</v>
          </cell>
          <cell r="M17"/>
          <cell r="N17"/>
          <cell r="O17"/>
          <cell r="P17">
            <v>101</v>
          </cell>
          <cell r="Q17"/>
          <cell r="R17">
            <v>51</v>
          </cell>
          <cell r="S17">
            <v>50</v>
          </cell>
          <cell r="T17" t="str">
            <v>101 (51+50)</v>
          </cell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 t="str">
            <v>CT+RT+HT</v>
          </cell>
          <cell r="AI17"/>
          <cell r="AJ17"/>
          <cell r="AK17"/>
          <cell r="AL17"/>
          <cell r="AM17"/>
          <cell r="AN17" t="str">
            <v>-</v>
          </cell>
          <cell r="AO17" t="str">
            <v>NRL-004 radiofrequency HT machine</v>
          </cell>
          <cell r="AP17" t="str">
            <v>Jilin, China</v>
          </cell>
          <cell r="AQ17" t="str">
            <v>평균 40.5 (range, 39.5-
41.5)</v>
          </cell>
          <cell r="AR17" t="str">
            <v>60 min</v>
          </cell>
          <cell r="AS17" t="str">
            <v>주2회, 총 6회</v>
          </cell>
          <cell r="AT17"/>
          <cell r="AU17" t="str">
            <v>RF</v>
          </cell>
          <cell r="AV17" t="str">
            <v>30.32 MHz and 40.68 MHz</v>
          </cell>
          <cell r="AW17"/>
          <cell r="AX17"/>
          <cell r="AY17"/>
          <cell r="AZ17"/>
          <cell r="BA17"/>
          <cell r="BB17" t="str">
            <v>CT+RT</v>
          </cell>
          <cell r="BC17"/>
          <cell r="BD17"/>
          <cell r="BE17"/>
          <cell r="BF17"/>
        </row>
        <row r="18">
          <cell r="D18">
            <v>1729</v>
          </cell>
          <cell r="E18" t="str">
            <v>Minnaar (2019)</v>
          </cell>
          <cell r="F18" t="str">
            <v>RCT</v>
          </cell>
          <cell r="G18"/>
          <cell r="H18"/>
          <cell r="I18"/>
          <cell r="J18" t="str">
            <v>부인종양</v>
          </cell>
          <cell r="K18" t="str">
            <v>자궁경부암</v>
          </cell>
          <cell r="L18" t="str">
            <v>자궁경부암</v>
          </cell>
          <cell r="M18"/>
          <cell r="N18"/>
          <cell r="O18"/>
          <cell r="P18">
            <v>206</v>
          </cell>
          <cell r="Q18"/>
          <cell r="R18">
            <v>104</v>
          </cell>
          <cell r="S18">
            <v>102</v>
          </cell>
          <cell r="T18" t="str">
            <v>206 (104+102)</v>
          </cell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 t="str">
            <v>CT+RT+HT</v>
          </cell>
          <cell r="AI18"/>
          <cell r="AJ18"/>
          <cell r="AK18"/>
          <cell r="AL18"/>
          <cell r="AM18"/>
          <cell r="AN18" t="str">
            <v>-</v>
          </cell>
          <cell r="AO18" t="str">
            <v>EHY2000+</v>
          </cell>
          <cell r="AP18" t="str">
            <v>Oncotherm GmbH, Troisdorf, Germany</v>
          </cell>
          <cell r="AQ18" t="str">
            <v>42.5</v>
          </cell>
          <cell r="AR18" t="str">
            <v>min 55 min</v>
          </cell>
          <cell r="AS18" t="str">
            <v>주1회</v>
          </cell>
          <cell r="AT18"/>
          <cell r="AU18" t="str">
            <v>RF</v>
          </cell>
          <cell r="AV18" t="str">
            <v>13.56MHz</v>
          </cell>
          <cell r="AW18"/>
          <cell r="AX18"/>
          <cell r="AY18"/>
          <cell r="AZ18"/>
          <cell r="BA18"/>
          <cell r="BB18" t="str">
            <v>CT+RT</v>
          </cell>
          <cell r="BC18"/>
          <cell r="BD18"/>
          <cell r="BE18"/>
          <cell r="BF18"/>
        </row>
        <row r="19">
          <cell r="D19">
            <v>2528</v>
          </cell>
          <cell r="E19" t="str">
            <v>Ohguri (2018)</v>
          </cell>
          <cell r="F19" t="str">
            <v>RCT</v>
          </cell>
          <cell r="G19"/>
          <cell r="H19"/>
          <cell r="I19"/>
          <cell r="J19" t="str">
            <v>부인종양</v>
          </cell>
          <cell r="K19" t="str">
            <v>자궁경부암</v>
          </cell>
          <cell r="L19" t="str">
            <v>자궁경부암</v>
          </cell>
          <cell r="M19"/>
          <cell r="N19"/>
          <cell r="O19"/>
          <cell r="P19">
            <v>101</v>
          </cell>
          <cell r="Q19"/>
          <cell r="R19">
            <v>51</v>
          </cell>
          <cell r="S19">
            <v>50</v>
          </cell>
          <cell r="T19" t="str">
            <v>101 (51+50)</v>
          </cell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 t="str">
            <v>CRT+HT</v>
          </cell>
          <cell r="AI19"/>
          <cell r="AJ19"/>
          <cell r="AK19"/>
          <cell r="AL19"/>
          <cell r="AM19"/>
          <cell r="AN19" t="str">
            <v>regional</v>
          </cell>
          <cell r="AO19" t="str">
            <v>Thermotron RF-8</v>
          </cell>
          <cell r="AP19"/>
          <cell r="AQ19">
            <v>43</v>
          </cell>
          <cell r="AR19" t="str">
            <v>50 min</v>
          </cell>
          <cell r="AS19" t="str">
            <v>NR</v>
          </cell>
          <cell r="AT19"/>
          <cell r="AU19" t="str">
            <v>RF</v>
          </cell>
          <cell r="AV19" t="str">
            <v>8MHz</v>
          </cell>
          <cell r="AW19"/>
          <cell r="AX19"/>
          <cell r="AY19"/>
          <cell r="AZ19"/>
          <cell r="BA19"/>
          <cell r="BB19" t="str">
            <v>CRT</v>
          </cell>
          <cell r="BC19"/>
          <cell r="BD19"/>
          <cell r="BE19"/>
          <cell r="BF19"/>
        </row>
        <row r="20">
          <cell r="D20">
            <v>3115</v>
          </cell>
          <cell r="E20" t="str">
            <v>Li (2018)</v>
          </cell>
          <cell r="F20" t="str">
            <v>NRCT</v>
          </cell>
          <cell r="G20"/>
          <cell r="H20"/>
          <cell r="I20"/>
          <cell r="J20" t="str">
            <v>부인종양</v>
          </cell>
          <cell r="K20" t="str">
            <v>난소암</v>
          </cell>
          <cell r="L20" t="str">
            <v>난소암</v>
          </cell>
          <cell r="M20"/>
          <cell r="N20"/>
          <cell r="O20"/>
          <cell r="P20">
            <v>73</v>
          </cell>
          <cell r="Q20"/>
          <cell r="R20">
            <v>36</v>
          </cell>
          <cell r="S20">
            <v>37</v>
          </cell>
          <cell r="T20" t="str">
            <v>73 (36+37)</v>
          </cell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 t="str">
            <v>CT+RT+HT</v>
          </cell>
          <cell r="AI20"/>
          <cell r="AJ20"/>
          <cell r="AK20"/>
          <cell r="AL20"/>
          <cell r="AM20"/>
          <cell r="AN20" t="str">
            <v>-</v>
          </cell>
          <cell r="AO20" t="str">
            <v>SR1000 tumor radiofrequency hyperthermia apparatus</v>
          </cell>
          <cell r="AP20" t="str">
            <v>Xianke, Shenzhen, China</v>
          </cell>
          <cell r="AQ20" t="str">
            <v>42.5-43.5</v>
          </cell>
          <cell r="AR20" t="str">
            <v>60-120 min</v>
          </cell>
          <cell r="AS20" t="str">
            <v>주2-3회, 8 cycles</v>
          </cell>
          <cell r="AT20"/>
          <cell r="AU20" t="str">
            <v>RF</v>
          </cell>
          <cell r="AV20" t="str">
            <v>-</v>
          </cell>
          <cell r="AW20"/>
          <cell r="AX20"/>
          <cell r="AY20"/>
          <cell r="AZ20"/>
          <cell r="BA20"/>
          <cell r="BB20" t="str">
            <v>CT</v>
          </cell>
          <cell r="BC20"/>
          <cell r="BD20"/>
          <cell r="BE20"/>
          <cell r="BF20"/>
        </row>
        <row r="21">
          <cell r="D21">
            <v>3189</v>
          </cell>
          <cell r="E21" t="str">
            <v>Lee (2017)</v>
          </cell>
          <cell r="F21" t="str">
            <v>NRCT</v>
          </cell>
          <cell r="G21"/>
          <cell r="H21"/>
          <cell r="I21"/>
          <cell r="J21" t="str">
            <v>부인종양</v>
          </cell>
          <cell r="K21" t="str">
            <v>자궁경부암</v>
          </cell>
          <cell r="L21" t="str">
            <v>재발성 자궁경부암</v>
          </cell>
          <cell r="M21"/>
          <cell r="N21"/>
          <cell r="O21"/>
          <cell r="P21">
            <v>38</v>
          </cell>
          <cell r="Q21"/>
          <cell r="R21">
            <v>18</v>
          </cell>
          <cell r="S21">
            <v>20</v>
          </cell>
          <cell r="T21" t="str">
            <v>38 (18+20)</v>
          </cell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 t="str">
            <v>CT+HT</v>
          </cell>
          <cell r="AI21"/>
          <cell r="AJ21"/>
          <cell r="AK21"/>
          <cell r="AL21"/>
          <cell r="AM21"/>
          <cell r="AN21" t="str">
            <v>-</v>
          </cell>
          <cell r="AO21" t="str">
            <v>EHY2000 clinical heating device</v>
          </cell>
          <cell r="AP21" t="str">
            <v>Oncotherm GmbH, Troisdorf, Germany</v>
          </cell>
          <cell r="AQ21" t="str">
            <v>-</v>
          </cell>
          <cell r="AR21" t="str">
            <v>60 min</v>
          </cell>
          <cell r="AS21" t="str">
            <v>주3회, 총36회</v>
          </cell>
          <cell r="AT21"/>
          <cell r="AU21"/>
          <cell r="AV21" t="str">
            <v>13.56 MHz</v>
          </cell>
          <cell r="AW21"/>
          <cell r="AX21"/>
          <cell r="AY21"/>
          <cell r="AZ21"/>
          <cell r="BA21"/>
          <cell r="BB21" t="str">
            <v>CT</v>
          </cell>
          <cell r="BC21"/>
          <cell r="BD21"/>
          <cell r="BE21"/>
          <cell r="BF21"/>
        </row>
        <row r="22">
          <cell r="D22">
            <v>3400</v>
          </cell>
          <cell r="E22" t="str">
            <v>Harima (2016)</v>
          </cell>
          <cell r="F22" t="str">
            <v>RCT</v>
          </cell>
          <cell r="G22"/>
          <cell r="H22"/>
          <cell r="I22"/>
          <cell r="J22" t="str">
            <v>부인종양</v>
          </cell>
          <cell r="K22" t="str">
            <v>자궁경부암</v>
          </cell>
          <cell r="L22" t="str">
            <v>자궁경부암</v>
          </cell>
          <cell r="M22"/>
          <cell r="N22"/>
          <cell r="O22"/>
          <cell r="P22">
            <v>101</v>
          </cell>
          <cell r="Q22"/>
          <cell r="R22">
            <v>51</v>
          </cell>
          <cell r="S22">
            <v>50</v>
          </cell>
          <cell r="T22" t="str">
            <v>101 (51+50)</v>
          </cell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 t="str">
            <v>CT+RT+HT</v>
          </cell>
          <cell r="AI22"/>
          <cell r="AJ22"/>
          <cell r="AK22"/>
          <cell r="AL22"/>
          <cell r="AM22"/>
          <cell r="AN22" t="str">
            <v>regional</v>
          </cell>
          <cell r="AO22" t="str">
            <v>Thermotron RF-8</v>
          </cell>
          <cell r="AP22" t="str">
            <v>Yamamoto Vinita Com, Osaka, Japan</v>
          </cell>
          <cell r="AQ22" t="str">
            <v>43</v>
          </cell>
          <cell r="AR22" t="str">
            <v>60 min</v>
          </cell>
          <cell r="AS22" t="str">
            <v>주1회</v>
          </cell>
          <cell r="AT22"/>
          <cell r="AU22" t="str">
            <v>RF</v>
          </cell>
          <cell r="AV22" t="str">
            <v>8 MHz</v>
          </cell>
          <cell r="AW22"/>
          <cell r="AX22"/>
          <cell r="AY22"/>
          <cell r="AZ22"/>
          <cell r="BA22"/>
          <cell r="BB22" t="str">
            <v>CT+RT</v>
          </cell>
          <cell r="BC22"/>
          <cell r="BD22"/>
          <cell r="BE22"/>
          <cell r="BF22"/>
        </row>
        <row r="23">
          <cell r="D23">
            <v>6003</v>
          </cell>
          <cell r="E23" t="str">
            <v>Harima (2009)</v>
          </cell>
          <cell r="F23" t="str">
            <v>RCT</v>
          </cell>
          <cell r="G23"/>
          <cell r="H23"/>
          <cell r="I23"/>
          <cell r="J23" t="str">
            <v>부인종양</v>
          </cell>
          <cell r="K23" t="str">
            <v>자궁경부암</v>
          </cell>
          <cell r="L23" t="str">
            <v>자궁경부암</v>
          </cell>
          <cell r="M23"/>
          <cell r="N23"/>
          <cell r="O23"/>
          <cell r="P23">
            <v>40</v>
          </cell>
          <cell r="Q23"/>
          <cell r="R23">
            <v>20</v>
          </cell>
          <cell r="S23">
            <v>20</v>
          </cell>
          <cell r="T23" t="str">
            <v>40 (20+20)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 t="str">
            <v>RT+HT</v>
          </cell>
          <cell r="AI23"/>
          <cell r="AJ23"/>
          <cell r="AK23"/>
          <cell r="AL23"/>
          <cell r="AM23"/>
          <cell r="AN23" t="str">
            <v>region</v>
          </cell>
          <cell r="AO23" t="str">
            <v>Thermotron RF-8</v>
          </cell>
          <cell r="AP23" t="str">
            <v>Yamamoto Vinita Co., Osaka, Japan</v>
          </cell>
          <cell r="AQ23" t="str">
            <v>max 41.8±1.1, 평균 40.6 ± 1, min 39.6 ± 0. 9</v>
          </cell>
          <cell r="AR23" t="str">
            <v>60 min</v>
          </cell>
          <cell r="AS23" t="str">
            <v>주1회, 3회</v>
          </cell>
          <cell r="AT23"/>
          <cell r="AU23" t="str">
            <v>RF</v>
          </cell>
          <cell r="AV23" t="str">
            <v>8MHz</v>
          </cell>
          <cell r="AW23"/>
          <cell r="AX23"/>
          <cell r="AY23"/>
          <cell r="AZ23"/>
          <cell r="BA23"/>
          <cell r="BB23" t="str">
            <v>RT</v>
          </cell>
          <cell r="BC23"/>
          <cell r="BD23"/>
          <cell r="BE23"/>
          <cell r="BF23"/>
        </row>
        <row r="24">
          <cell r="D24">
            <v>6337</v>
          </cell>
          <cell r="E24" t="str">
            <v>Westerterp (2008)</v>
          </cell>
          <cell r="F24" t="str">
            <v>RCT</v>
          </cell>
          <cell r="G24"/>
          <cell r="H24"/>
          <cell r="I24"/>
          <cell r="J24" t="str">
            <v>부인종양</v>
          </cell>
          <cell r="K24" t="str">
            <v>자궁경부암</v>
          </cell>
          <cell r="L24" t="str">
            <v>진행성 자궁경부암</v>
          </cell>
          <cell r="M24"/>
          <cell r="N24"/>
          <cell r="O24"/>
          <cell r="P24">
            <v>114</v>
          </cell>
          <cell r="Q24"/>
          <cell r="R24">
            <v>58</v>
          </cell>
          <cell r="S24">
            <v>45</v>
          </cell>
          <cell r="T24" t="str">
            <v>114 (58+56)</v>
          </cell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 t="str">
            <v>RT+HT</v>
          </cell>
          <cell r="AI24"/>
          <cell r="AJ24"/>
          <cell r="AK24"/>
          <cell r="AL24"/>
          <cell r="AM24"/>
          <cell r="AN24" t="str">
            <v>deep locoregional</v>
          </cell>
          <cell r="AO24" t="str">
            <v>BSD-2000</v>
          </cell>
          <cell r="AP24"/>
          <cell r="AQ24" t="str">
            <v>42˚C</v>
          </cell>
          <cell r="AR24" t="str">
            <v>60 min</v>
          </cell>
          <cell r="AS24" t="str">
            <v>주 1회, 5주</v>
          </cell>
          <cell r="AT24"/>
          <cell r="AU24" t="str">
            <v>MW</v>
          </cell>
          <cell r="AV24" t="str">
            <v>NR</v>
          </cell>
          <cell r="AW24"/>
          <cell r="AX24"/>
          <cell r="AY24"/>
          <cell r="AZ24"/>
          <cell r="BA24"/>
          <cell r="BB24" t="str">
            <v>RT</v>
          </cell>
          <cell r="BC24"/>
          <cell r="BD24"/>
          <cell r="BE24"/>
          <cell r="BF24"/>
        </row>
        <row r="25">
          <cell r="D25">
            <v>7019</v>
          </cell>
          <cell r="E25" t="str">
            <v>Vasanthan (2005)</v>
          </cell>
          <cell r="F25" t="str">
            <v>RCT</v>
          </cell>
          <cell r="G25"/>
          <cell r="H25"/>
          <cell r="I25"/>
          <cell r="J25" t="str">
            <v>부인종양</v>
          </cell>
          <cell r="K25" t="str">
            <v>자궁경부암</v>
          </cell>
          <cell r="L25" t="str">
            <v>자궁경부암</v>
          </cell>
          <cell r="M25"/>
          <cell r="N25"/>
          <cell r="O25"/>
          <cell r="P25">
            <v>110</v>
          </cell>
          <cell r="Q25"/>
          <cell r="R25">
            <v>55</v>
          </cell>
          <cell r="S25">
            <v>55</v>
          </cell>
          <cell r="T25" t="str">
            <v>110 (55+55)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 t="str">
            <v>RT+HT</v>
          </cell>
          <cell r="AI25"/>
          <cell r="AJ25"/>
          <cell r="AK25"/>
          <cell r="AL25"/>
          <cell r="AM25"/>
          <cell r="AN25" t="str">
            <v>regional</v>
          </cell>
          <cell r="AO25"/>
          <cell r="AP25"/>
          <cell r="AQ25" t="str">
            <v>평균 41.6</v>
          </cell>
          <cell r="AR25" t="str">
            <v>약 60min(온도,시간 등 기관별로 모두 상이함)</v>
          </cell>
          <cell r="AS25" t="str">
            <v>중앙값 5회</v>
          </cell>
          <cell r="AT25"/>
          <cell r="AU25" t="str">
            <v>NR</v>
          </cell>
          <cell r="AV25" t="str">
            <v>NR</v>
          </cell>
          <cell r="AW25"/>
          <cell r="AX25"/>
          <cell r="AY25"/>
          <cell r="AZ25"/>
          <cell r="BA25"/>
          <cell r="BB25" t="str">
            <v>RT</v>
          </cell>
          <cell r="BC25"/>
          <cell r="BD25"/>
          <cell r="BE25"/>
          <cell r="BF25"/>
        </row>
        <row r="26">
          <cell r="D26">
            <v>7587</v>
          </cell>
          <cell r="E26" t="str">
            <v>van der Zee (2002)</v>
          </cell>
          <cell r="F26" t="str">
            <v>RCT</v>
          </cell>
          <cell r="G26"/>
          <cell r="H26"/>
          <cell r="I26"/>
          <cell r="J26" t="str">
            <v>부인종양</v>
          </cell>
          <cell r="K26" t="str">
            <v>자궁경부암</v>
          </cell>
          <cell r="L26" t="str">
            <v>자궁경부암</v>
          </cell>
          <cell r="M26"/>
          <cell r="N26"/>
          <cell r="O26"/>
          <cell r="P26">
            <v>114</v>
          </cell>
          <cell r="Q26"/>
          <cell r="R26">
            <v>58</v>
          </cell>
          <cell r="S26">
            <v>56</v>
          </cell>
          <cell r="T26" t="str">
            <v>114 (58+56)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 t="str">
            <v>RT+HT</v>
          </cell>
          <cell r="AI26"/>
          <cell r="AJ26"/>
          <cell r="AK26"/>
          <cell r="AL26"/>
          <cell r="AM26"/>
          <cell r="AN26" t="str">
            <v>deep locoregional</v>
          </cell>
          <cell r="AO26" t="str">
            <v>1)BSD-2000
2)a four-waveguide applicator system
3)Coaxial TEM applicator</v>
          </cell>
          <cell r="AP26"/>
          <cell r="AQ26">
            <v>42</v>
          </cell>
          <cell r="AR26" t="str">
            <v>60 min</v>
          </cell>
          <cell r="AS26" t="str">
            <v>주1회(총5회)</v>
          </cell>
          <cell r="AT26"/>
          <cell r="AU26" t="str">
            <v>MW</v>
          </cell>
          <cell r="AV26" t="str">
            <v>NR</v>
          </cell>
          <cell r="AW26"/>
          <cell r="AX26"/>
          <cell r="AY26"/>
          <cell r="AZ26"/>
          <cell r="BA26"/>
          <cell r="BB26" t="str">
            <v>RT</v>
          </cell>
          <cell r="BC26"/>
          <cell r="BD26"/>
          <cell r="BE26"/>
          <cell r="BF26"/>
        </row>
        <row r="27">
          <cell r="D27" t="str">
            <v>7859_2</v>
          </cell>
          <cell r="E27" t="str">
            <v>van der Zee (2000)</v>
          </cell>
          <cell r="F27" t="str">
            <v>RCT</v>
          </cell>
          <cell r="G27"/>
          <cell r="H27"/>
          <cell r="I27"/>
          <cell r="J27" t="str">
            <v>부인종양</v>
          </cell>
          <cell r="K27" t="str">
            <v>자궁경부암</v>
          </cell>
          <cell r="L27" t="str">
            <v>자궁경부암</v>
          </cell>
          <cell r="M27"/>
          <cell r="N27"/>
          <cell r="O27"/>
          <cell r="P27">
            <v>114</v>
          </cell>
          <cell r="Q27"/>
          <cell r="R27">
            <v>58</v>
          </cell>
          <cell r="S27">
            <v>56</v>
          </cell>
          <cell r="T27" t="str">
            <v>114(58+56)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 t="str">
            <v>RT+HT</v>
          </cell>
          <cell r="AI27"/>
          <cell r="AJ27"/>
          <cell r="AK27"/>
          <cell r="AL27"/>
          <cell r="AM27"/>
          <cell r="AN27" t="str">
            <v>local</v>
          </cell>
          <cell r="AO27" t="str">
            <v>1)BSD-2000
2)a four-waveguide applicator system
3)Coaxial TEM applicator</v>
          </cell>
          <cell r="AP27"/>
          <cell r="AQ27">
            <v>42</v>
          </cell>
          <cell r="AR27" t="str">
            <v>60 min</v>
          </cell>
          <cell r="AS27" t="str">
            <v>주1회</v>
          </cell>
          <cell r="AT27"/>
          <cell r="AU27" t="str">
            <v>NR</v>
          </cell>
          <cell r="AV27" t="str">
            <v>NR</v>
          </cell>
          <cell r="AW27"/>
          <cell r="AX27"/>
          <cell r="AY27"/>
          <cell r="AZ27"/>
          <cell r="BA27"/>
          <cell r="BB27" t="str">
            <v>RT</v>
          </cell>
          <cell r="BC27"/>
          <cell r="BD27"/>
          <cell r="BE27"/>
          <cell r="BF27"/>
        </row>
        <row r="28">
          <cell r="D28">
            <v>13096</v>
          </cell>
          <cell r="E28" t="str">
            <v>Minnaar (2020)</v>
          </cell>
          <cell r="F28" t="str">
            <v>RCT</v>
          </cell>
          <cell r="G28"/>
          <cell r="H28"/>
          <cell r="I28"/>
          <cell r="J28" t="str">
            <v>부인종양</v>
          </cell>
          <cell r="K28" t="str">
            <v>자궁경부암</v>
          </cell>
          <cell r="L28" t="str">
            <v>자궁경부암</v>
          </cell>
          <cell r="M28"/>
          <cell r="N28"/>
          <cell r="O28"/>
          <cell r="P28">
            <v>206</v>
          </cell>
          <cell r="Q28"/>
          <cell r="R28">
            <v>105</v>
          </cell>
          <cell r="S28">
            <v>101</v>
          </cell>
          <cell r="T28" t="str">
            <v>206 (105+101)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 t="str">
            <v>RT+HT</v>
          </cell>
          <cell r="AI28"/>
          <cell r="AJ28"/>
          <cell r="AK28"/>
          <cell r="AL28"/>
          <cell r="AM28"/>
          <cell r="AN28" t="str">
            <v>NR</v>
          </cell>
          <cell r="AO28" t="str">
            <v>EHY2000+</v>
          </cell>
          <cell r="AP28"/>
          <cell r="AQ28">
            <v>42</v>
          </cell>
          <cell r="AR28" t="str">
            <v>55 min</v>
          </cell>
          <cell r="AS28" t="str">
            <v>주 2회(최대 총 10회)</v>
          </cell>
          <cell r="AT28"/>
          <cell r="AU28" t="str">
            <v>RF</v>
          </cell>
          <cell r="AV28" t="str">
            <v>13.56 MHz(서론부분)</v>
          </cell>
          <cell r="AW28"/>
          <cell r="AX28"/>
          <cell r="AY28"/>
          <cell r="AZ28"/>
          <cell r="BA28"/>
          <cell r="BB28" t="str">
            <v>RT+CT</v>
          </cell>
          <cell r="BC28"/>
          <cell r="BD28"/>
          <cell r="BE28"/>
          <cell r="BF28"/>
        </row>
        <row r="29">
          <cell r="D29">
            <v>16480</v>
          </cell>
          <cell r="E29" t="str">
            <v>He (2017)</v>
          </cell>
          <cell r="F29" t="str">
            <v>RCT</v>
          </cell>
          <cell r="G29"/>
          <cell r="H29"/>
          <cell r="I29"/>
          <cell r="J29" t="str">
            <v>부인종양</v>
          </cell>
          <cell r="K29" t="str">
            <v>난소암</v>
          </cell>
          <cell r="L29" t="str">
            <v>난소암</v>
          </cell>
          <cell r="M29"/>
          <cell r="N29"/>
          <cell r="O29"/>
          <cell r="P29">
            <v>48</v>
          </cell>
          <cell r="Q29"/>
          <cell r="R29">
            <v>24</v>
          </cell>
          <cell r="S29">
            <v>24</v>
          </cell>
          <cell r="T29" t="str">
            <v>48 (24+24)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 t="str">
            <v>CT+HT</v>
          </cell>
          <cell r="AI29"/>
          <cell r="AJ29"/>
          <cell r="AK29"/>
          <cell r="AL29"/>
          <cell r="AM29"/>
          <cell r="AN29" t="str">
            <v>NR</v>
          </cell>
          <cell r="AO29" t="str">
            <v>BSD-2000 Hyperthermia System</v>
          </cell>
          <cell r="AP29"/>
          <cell r="AQ29" t="str">
            <v>42.5-43</v>
          </cell>
          <cell r="AR29" t="str">
            <v>30 min</v>
          </cell>
          <cell r="AS29" t="str">
            <v>주 1회, 총 8회</v>
          </cell>
          <cell r="AT29"/>
          <cell r="AU29" t="str">
            <v>NR</v>
          </cell>
          <cell r="AV29" t="str">
            <v>75-120 MHz</v>
          </cell>
          <cell r="AW29"/>
          <cell r="AX29"/>
          <cell r="AY29"/>
          <cell r="AZ29"/>
          <cell r="BA29"/>
          <cell r="BB29" t="str">
            <v>CT</v>
          </cell>
          <cell r="BC29"/>
          <cell r="BD29"/>
          <cell r="BE29"/>
          <cell r="BF29"/>
        </row>
        <row r="30">
          <cell r="D30">
            <v>21678</v>
          </cell>
          <cell r="E30" t="str">
            <v>Harima (2009)</v>
          </cell>
          <cell r="F30" t="str">
            <v>RCT</v>
          </cell>
          <cell r="G30"/>
          <cell r="H30"/>
          <cell r="I30"/>
          <cell r="J30" t="str">
            <v>부인종양</v>
          </cell>
          <cell r="K30" t="str">
            <v>자궁경부암</v>
          </cell>
          <cell r="L30" t="str">
            <v>자궁경부암</v>
          </cell>
          <cell r="M30"/>
          <cell r="N30"/>
          <cell r="O30"/>
          <cell r="P30">
            <v>40</v>
          </cell>
          <cell r="Q30"/>
          <cell r="R30">
            <v>20</v>
          </cell>
          <cell r="S30">
            <v>20</v>
          </cell>
          <cell r="T30" t="str">
            <v>40 (20+20)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 t="str">
            <v>RT+HT</v>
          </cell>
          <cell r="AI30"/>
          <cell r="AJ30"/>
          <cell r="AK30"/>
          <cell r="AL30"/>
          <cell r="AM30"/>
          <cell r="AN30" t="str">
            <v>regional</v>
          </cell>
          <cell r="AO30" t="str">
            <v>Thermotron RF-8</v>
          </cell>
          <cell r="AP30"/>
          <cell r="AQ30" t="str">
            <v>40.6 (39.6~41.8)</v>
          </cell>
          <cell r="AR30" t="str">
            <v>60 min</v>
          </cell>
          <cell r="AS30" t="str">
            <v>주 1회, 총 3회</v>
          </cell>
          <cell r="AT30"/>
          <cell r="AU30" t="str">
            <v>RF</v>
          </cell>
          <cell r="AV30" t="str">
            <v>8 MHz</v>
          </cell>
          <cell r="AW30"/>
          <cell r="AX30"/>
          <cell r="AY30"/>
          <cell r="AZ30"/>
          <cell r="BA30"/>
          <cell r="BB30" t="str">
            <v>RT</v>
          </cell>
          <cell r="BC30"/>
          <cell r="BD30"/>
          <cell r="BE30"/>
          <cell r="BF30"/>
        </row>
        <row r="31">
          <cell r="D31">
            <v>396</v>
          </cell>
          <cell r="E31" t="str">
            <v>Yahara (2015)</v>
          </cell>
          <cell r="F31" t="str">
            <v>NRCT</v>
          </cell>
          <cell r="G31"/>
          <cell r="H31"/>
          <cell r="I31"/>
          <cell r="J31" t="str">
            <v>비뇨기종양</v>
          </cell>
          <cell r="K31" t="str">
            <v>전립선암</v>
          </cell>
          <cell r="L31" t="str">
            <v>고위험 및 초고위험 전립선암</v>
          </cell>
          <cell r="M31"/>
          <cell r="N31"/>
          <cell r="O31"/>
          <cell r="P31">
            <v>146</v>
          </cell>
          <cell r="Q31"/>
          <cell r="R31">
            <v>82</v>
          </cell>
          <cell r="S31">
            <v>64</v>
          </cell>
          <cell r="T31" t="str">
            <v>146 (82+64)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 t="str">
            <v>RT+HT</v>
          </cell>
          <cell r="AI31"/>
          <cell r="AJ31"/>
          <cell r="AK31"/>
          <cell r="AL31"/>
          <cell r="AM31"/>
          <cell r="AN31" t="str">
            <v xml:space="preserve">regional </v>
          </cell>
          <cell r="AO31" t="str">
            <v>Thermotron RF-8</v>
          </cell>
          <cell r="AP31" t="str">
            <v>Yamamoto Vinita, Osaka, Japan</v>
          </cell>
          <cell r="AQ31" t="str">
            <v>43</v>
          </cell>
          <cell r="AR31" t="str">
            <v>Median 50 min (30–50)</v>
          </cell>
          <cell r="AS31" t="str">
            <v>주 1-2회, 총 5회(중앙값)</v>
          </cell>
          <cell r="AT31"/>
          <cell r="AU31"/>
          <cell r="AV31" t="str">
            <v>8MHz</v>
          </cell>
          <cell r="AW31"/>
          <cell r="AX31"/>
          <cell r="AY31"/>
          <cell r="AZ31"/>
          <cell r="BA31"/>
          <cell r="BB31" t="str">
            <v>RT</v>
          </cell>
          <cell r="BC31"/>
          <cell r="BD31"/>
          <cell r="BE31"/>
          <cell r="BF31"/>
        </row>
        <row r="32">
          <cell r="D32">
            <v>1496</v>
          </cell>
          <cell r="E32" t="str">
            <v>Merten (2019)</v>
          </cell>
          <cell r="F32" t="str">
            <v>NRCT</v>
          </cell>
          <cell r="G32"/>
          <cell r="H32"/>
          <cell r="I32"/>
          <cell r="J32" t="str">
            <v>비뇨기종양</v>
          </cell>
          <cell r="K32" t="str">
            <v>방광암</v>
          </cell>
          <cell r="L32" t="str">
            <v>고위험 방광암</v>
          </cell>
          <cell r="M32"/>
          <cell r="N32"/>
          <cell r="O32"/>
          <cell r="P32">
            <v>369</v>
          </cell>
          <cell r="Q32"/>
          <cell r="R32">
            <v>79</v>
          </cell>
          <cell r="S32">
            <v>215</v>
          </cell>
          <cell r="T32" t="str">
            <v>369 (79+215/75)</v>
          </cell>
          <cell r="U32" t="str">
            <v>대조군 RT 75</v>
          </cell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 t="str">
            <v>CT+RT+HT</v>
          </cell>
          <cell r="AI32"/>
          <cell r="AJ32"/>
          <cell r="AK32"/>
          <cell r="AL32"/>
          <cell r="AM32"/>
          <cell r="AN32" t="str">
            <v xml:space="preserve">regional </v>
          </cell>
          <cell r="AO32" t="str">
            <v>BSD-2000 3D</v>
          </cell>
          <cell r="AP32" t="str">
            <v>BSD Medical
Corporation, Salt Lake City, UT</v>
          </cell>
          <cell r="AQ32" t="str">
            <v>41.5</v>
          </cell>
          <cell r="AR32" t="str">
            <v>90 min</v>
          </cell>
          <cell r="AS32" t="str">
            <v>주1회</v>
          </cell>
          <cell r="AT32"/>
          <cell r="AU32" t="str">
            <v>MW</v>
          </cell>
          <cell r="AV32" t="str">
            <v>90–100 MHz</v>
          </cell>
          <cell r="AW32"/>
          <cell r="AX32"/>
          <cell r="AY32"/>
          <cell r="AZ32"/>
          <cell r="BA32"/>
          <cell r="BB32" t="str">
            <v>CT+RT/RT</v>
          </cell>
          <cell r="BC32"/>
          <cell r="BD32"/>
          <cell r="BE32"/>
          <cell r="BF32"/>
        </row>
        <row r="33">
          <cell r="D33">
            <v>7282</v>
          </cell>
          <cell r="E33" t="str">
            <v>Colombo (2003)</v>
          </cell>
          <cell r="F33" t="str">
            <v>RCT</v>
          </cell>
          <cell r="G33"/>
          <cell r="H33"/>
          <cell r="I33"/>
          <cell r="J33" t="str">
            <v>비뇨기종양</v>
          </cell>
          <cell r="K33" t="str">
            <v>방광암</v>
          </cell>
          <cell r="L33" t="str">
            <v>방광이행상피세포암</v>
          </cell>
          <cell r="M33"/>
          <cell r="N33"/>
          <cell r="O33"/>
          <cell r="P33">
            <v>83</v>
          </cell>
          <cell r="Q33"/>
          <cell r="R33">
            <v>42</v>
          </cell>
          <cell r="S33">
            <v>41</v>
          </cell>
          <cell r="T33" t="str">
            <v>83 (42+41)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 t="str">
            <v>CT+HT</v>
          </cell>
          <cell r="AI33"/>
          <cell r="AJ33"/>
          <cell r="AK33"/>
          <cell r="AL33"/>
          <cell r="AM33"/>
          <cell r="AN33" t="str">
            <v>local</v>
          </cell>
          <cell r="AO33" t="str">
            <v>Synergo SB-TS:101–1</v>
          </cell>
          <cell r="AP33"/>
          <cell r="AQ33" t="str">
            <v>42.0± 2</v>
          </cell>
          <cell r="AR33" t="str">
            <v>40 min</v>
          </cell>
          <cell r="AS33" t="str">
            <v>NR</v>
          </cell>
          <cell r="AT33"/>
          <cell r="AU33" t="str">
            <v>MW</v>
          </cell>
          <cell r="AV33" t="str">
            <v>915 MHz</v>
          </cell>
          <cell r="AW33"/>
          <cell r="AX33"/>
          <cell r="AY33"/>
          <cell r="AZ33"/>
          <cell r="BA33"/>
          <cell r="BB33" t="str">
            <v>CT</v>
          </cell>
          <cell r="BC33"/>
          <cell r="BD33"/>
          <cell r="BE33"/>
          <cell r="BF33"/>
        </row>
        <row r="34">
          <cell r="D34">
            <v>7759</v>
          </cell>
          <cell r="E34" t="str">
            <v>Colombo (2001)</v>
          </cell>
          <cell r="F34" t="str">
            <v>NRCT</v>
          </cell>
          <cell r="G34"/>
          <cell r="H34"/>
          <cell r="I34"/>
          <cell r="J34" t="str">
            <v>비뇨기종양</v>
          </cell>
          <cell r="K34" t="str">
            <v>방광암</v>
          </cell>
          <cell r="L34" t="str">
            <v>표면 방광암</v>
          </cell>
          <cell r="M34"/>
          <cell r="N34"/>
          <cell r="O34"/>
          <cell r="P34">
            <v>44</v>
          </cell>
          <cell r="Q34"/>
          <cell r="R34">
            <v>29</v>
          </cell>
          <cell r="S34">
            <v>26</v>
          </cell>
          <cell r="T34" t="str">
            <v>44 (29+15)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 t="str">
            <v>약물(MMC)+HT</v>
          </cell>
          <cell r="AI34"/>
          <cell r="AJ34"/>
          <cell r="AK34"/>
          <cell r="AL34"/>
          <cell r="AM34"/>
          <cell r="AN34" t="str">
            <v>local</v>
          </cell>
          <cell r="AO34" t="str">
            <v>SB-TS 101-Synergo</v>
          </cell>
          <cell r="AP34"/>
          <cell r="AQ34">
            <v>42.5</v>
          </cell>
          <cell r="AR34" t="str">
            <v>50 min</v>
          </cell>
          <cell r="AS34" t="str">
            <v>4주간</v>
          </cell>
          <cell r="AT34"/>
          <cell r="AU34" t="str">
            <v>MW</v>
          </cell>
          <cell r="AV34" t="str">
            <v>915-MHz</v>
          </cell>
          <cell r="AW34"/>
          <cell r="AX34"/>
          <cell r="AY34"/>
          <cell r="AZ34"/>
          <cell r="BA34"/>
          <cell r="BB34" t="str">
            <v>약물(MMC)</v>
          </cell>
          <cell r="BC34"/>
          <cell r="BD34"/>
          <cell r="BE34"/>
          <cell r="BF34"/>
        </row>
        <row r="35">
          <cell r="D35" t="str">
            <v>7859_1</v>
          </cell>
          <cell r="E35" t="str">
            <v>van der Zee (2000)</v>
          </cell>
          <cell r="F35" t="str">
            <v>RCT</v>
          </cell>
          <cell r="G35"/>
          <cell r="H35"/>
          <cell r="I35"/>
          <cell r="J35" t="str">
            <v>비뇨기종양</v>
          </cell>
          <cell r="K35" t="str">
            <v>방광암</v>
          </cell>
          <cell r="L35" t="str">
            <v>방광암</v>
          </cell>
          <cell r="M35"/>
          <cell r="N35"/>
          <cell r="O35"/>
          <cell r="P35">
            <v>143</v>
          </cell>
          <cell r="Q35"/>
          <cell r="R35">
            <v>72</v>
          </cell>
          <cell r="S35">
            <v>71</v>
          </cell>
          <cell r="T35" t="str">
            <v>143(72+71)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 t="str">
            <v>RT+HT</v>
          </cell>
          <cell r="AI35"/>
          <cell r="AJ35"/>
          <cell r="AK35"/>
          <cell r="AL35"/>
          <cell r="AM35"/>
          <cell r="AN35" t="str">
            <v>local</v>
          </cell>
          <cell r="AO35" t="str">
            <v>1)BSD-2000
2)a four-waveguide applicator system
3)Coaxial TEM applicator</v>
          </cell>
          <cell r="AP35"/>
          <cell r="AQ35">
            <v>42</v>
          </cell>
          <cell r="AR35" t="str">
            <v>60 min</v>
          </cell>
          <cell r="AS35" t="str">
            <v>주1회</v>
          </cell>
          <cell r="AT35"/>
          <cell r="AU35" t="str">
            <v>NR</v>
          </cell>
          <cell r="AV35" t="str">
            <v>NR</v>
          </cell>
          <cell r="AW35"/>
          <cell r="AX35"/>
          <cell r="AY35"/>
          <cell r="AZ35"/>
          <cell r="BA35"/>
          <cell r="BB35" t="str">
            <v>RT</v>
          </cell>
          <cell r="BC35"/>
          <cell r="BD35"/>
          <cell r="BE35"/>
          <cell r="BF35"/>
        </row>
        <row r="36">
          <cell r="D36">
            <v>478</v>
          </cell>
          <cell r="E36" t="str">
            <v>Loboda (2020)</v>
          </cell>
          <cell r="F36" t="str">
            <v>NRCT</v>
          </cell>
          <cell r="G36"/>
          <cell r="H36"/>
          <cell r="I36"/>
          <cell r="J36" t="str">
            <v>소화기 및 유방암</v>
          </cell>
          <cell r="K36" t="str">
            <v>유방암</v>
          </cell>
          <cell r="L36" t="str">
            <v>유방암</v>
          </cell>
          <cell r="M36"/>
          <cell r="N36"/>
          <cell r="O36"/>
          <cell r="P36">
            <v>200</v>
          </cell>
          <cell r="Q36"/>
          <cell r="R36">
            <v>103</v>
          </cell>
          <cell r="S36">
            <v>97</v>
          </cell>
          <cell r="T36" t="str">
            <v>200 (103+97)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 t="str">
            <v>CT+HT</v>
          </cell>
          <cell r="AI36"/>
          <cell r="AJ36"/>
          <cell r="AK36"/>
          <cell r="AL36"/>
          <cell r="AM36"/>
          <cell r="AN36" t="str">
            <v xml:space="preserve">regional </v>
          </cell>
          <cell r="AO36" t="str">
            <v>MagTherm system</v>
          </cell>
          <cell r="AP36" t="str">
            <v>Radmir, Ukraine</v>
          </cell>
          <cell r="AQ36" t="str">
            <v>평균 37.2, 범위 37 to 38.85</v>
          </cell>
          <cell r="AR36" t="str">
            <v>30 min</v>
          </cell>
          <cell r="AS36" t="str">
            <v>4 courses</v>
          </cell>
          <cell r="AT36"/>
          <cell r="AU36"/>
          <cell r="AV36" t="str">
            <v>27.12 + 0.16 MHz</v>
          </cell>
          <cell r="AW36"/>
          <cell r="AX36"/>
          <cell r="AY36"/>
          <cell r="AZ36"/>
          <cell r="BA36"/>
          <cell r="BB36" t="str">
            <v>CT</v>
          </cell>
          <cell r="BC36"/>
          <cell r="BD36"/>
          <cell r="BE36"/>
          <cell r="BF36"/>
        </row>
        <row r="37">
          <cell r="D37">
            <v>503</v>
          </cell>
          <cell r="E37" t="str">
            <v>Kim (2021)</v>
          </cell>
          <cell r="F37" t="str">
            <v>NRCT</v>
          </cell>
          <cell r="G37"/>
          <cell r="H37"/>
          <cell r="I37"/>
          <cell r="J37" t="str">
            <v>소화기 및 유방암</v>
          </cell>
          <cell r="K37" t="str">
            <v>항문직장암</v>
          </cell>
          <cell r="L37" t="str">
            <v>직장암</v>
          </cell>
          <cell r="M37"/>
          <cell r="N37"/>
          <cell r="O37"/>
          <cell r="P37">
            <v>120</v>
          </cell>
          <cell r="Q37"/>
          <cell r="R37">
            <v>62</v>
          </cell>
          <cell r="S37">
            <v>58</v>
          </cell>
          <cell r="T37" t="str">
            <v>120 (62+58)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 t="str">
            <v>RT+HT</v>
          </cell>
          <cell r="AI37"/>
          <cell r="AJ37"/>
          <cell r="AK37"/>
          <cell r="AL37"/>
          <cell r="AM37"/>
          <cell r="AN37" t="str">
            <v>-</v>
          </cell>
          <cell r="AO37" t="str">
            <v>EHY-2000 Plus</v>
          </cell>
          <cell r="AP37" t="str">
            <v>Oncotherm GmbH, Troisdorf,
Germany</v>
          </cell>
          <cell r="AQ37" t="str">
            <v>-</v>
          </cell>
          <cell r="AR37" t="str">
            <v>60 min</v>
          </cell>
          <cell r="AS37" t="str">
            <v>주2회, 8회 이상</v>
          </cell>
          <cell r="AT37"/>
          <cell r="AU37" t="str">
            <v>-</v>
          </cell>
          <cell r="AV37" t="str">
            <v>13.56-MHz</v>
          </cell>
          <cell r="AW37"/>
          <cell r="AX37"/>
          <cell r="AY37"/>
          <cell r="AZ37"/>
          <cell r="BA37"/>
          <cell r="BB37" t="str">
            <v>RT</v>
          </cell>
          <cell r="BC37"/>
          <cell r="BD37"/>
          <cell r="BE37"/>
          <cell r="BF37"/>
        </row>
        <row r="38">
          <cell r="D38">
            <v>2010</v>
          </cell>
          <cell r="E38" t="str">
            <v>Ott (2019)</v>
          </cell>
          <cell r="F38" t="str">
            <v>NRCT</v>
          </cell>
          <cell r="G38"/>
          <cell r="H38"/>
          <cell r="I38"/>
          <cell r="J38" t="str">
            <v>소화기 및 유방암</v>
          </cell>
          <cell r="K38" t="str">
            <v>항문직장암</v>
          </cell>
          <cell r="L38" t="str">
            <v>항문암</v>
          </cell>
          <cell r="M38"/>
          <cell r="N38"/>
          <cell r="O38"/>
          <cell r="P38">
            <v>112</v>
          </cell>
          <cell r="Q38"/>
          <cell r="R38">
            <v>50</v>
          </cell>
          <cell r="S38">
            <v>62</v>
          </cell>
          <cell r="T38" t="str">
            <v>112 (50+62)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 t="str">
            <v>CT+RT+HT</v>
          </cell>
          <cell r="AI38"/>
          <cell r="AJ38"/>
          <cell r="AK38"/>
          <cell r="AL38"/>
          <cell r="AM38"/>
          <cell r="AN38" t="str">
            <v>regional</v>
          </cell>
          <cell r="AO38" t="str">
            <v>BSD 2000-3D- and BSD 2000-3D-MR-Hyperthermia
SystemsTM</v>
          </cell>
          <cell r="AP38" t="str">
            <v>BSD Medical Corporation/Pyrexar, Salt
Lake City, UT, USA</v>
          </cell>
          <cell r="AQ38" t="str">
            <v>41.5</v>
          </cell>
          <cell r="AR38" t="str">
            <v>90 min</v>
          </cell>
          <cell r="AS38" t="str">
            <v>주1-2회</v>
          </cell>
          <cell r="AT38"/>
          <cell r="AU38" t="str">
            <v>-</v>
          </cell>
          <cell r="AV38" t="str">
            <v>-</v>
          </cell>
          <cell r="AW38"/>
          <cell r="AX38"/>
          <cell r="AY38"/>
          <cell r="AZ38"/>
          <cell r="BA38"/>
          <cell r="BB38" t="str">
            <v>CT+RT</v>
          </cell>
          <cell r="BC38"/>
          <cell r="BD38"/>
          <cell r="BE38"/>
          <cell r="BF38"/>
        </row>
        <row r="39">
          <cell r="D39">
            <v>2113</v>
          </cell>
          <cell r="E39" t="str">
            <v>Klimanov (2018)</v>
          </cell>
          <cell r="F39" t="str">
            <v>NRCT</v>
          </cell>
          <cell r="G39"/>
          <cell r="H39"/>
          <cell r="I39"/>
          <cell r="J39" t="str">
            <v>소화기 및 유방암</v>
          </cell>
          <cell r="K39" t="str">
            <v>유방암</v>
          </cell>
          <cell r="L39" t="str">
            <v>유방암</v>
          </cell>
          <cell r="M39"/>
          <cell r="N39"/>
          <cell r="O39"/>
          <cell r="P39">
            <v>103</v>
          </cell>
          <cell r="Q39"/>
          <cell r="R39">
            <v>53</v>
          </cell>
          <cell r="S39">
            <v>50</v>
          </cell>
          <cell r="T39" t="str">
            <v>103 (53+50)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 t="str">
            <v>CT+HT</v>
          </cell>
          <cell r="AI39"/>
          <cell r="AJ39"/>
          <cell r="AK39"/>
          <cell r="AL39"/>
          <cell r="AM39"/>
          <cell r="AN39" t="str">
            <v>regional</v>
          </cell>
          <cell r="AO39" t="str">
            <v>MagTherm</v>
          </cell>
          <cell r="AP39" t="str">
            <v>Radmir, Kharkiv, Ukraine</v>
          </cell>
          <cell r="AQ39" t="str">
            <v>max 40</v>
          </cell>
          <cell r="AR39" t="str">
            <v>30 min</v>
          </cell>
          <cell r="AS39" t="str">
            <v>6 cycles, 1회/3주</v>
          </cell>
          <cell r="AT39"/>
          <cell r="AU39"/>
          <cell r="AV39" t="str">
            <v>27.17+
0.16 MHz</v>
          </cell>
          <cell r="AW39"/>
          <cell r="AX39"/>
          <cell r="AY39"/>
          <cell r="AZ39"/>
          <cell r="BA39"/>
          <cell r="BB39" t="str">
            <v>CT</v>
          </cell>
          <cell r="BC39"/>
          <cell r="BD39"/>
          <cell r="BE39"/>
          <cell r="BF39"/>
        </row>
        <row r="40">
          <cell r="D40">
            <v>2582</v>
          </cell>
          <cell r="E40" t="str">
            <v>Datta (2017)</v>
          </cell>
          <cell r="F40" t="str">
            <v>RCT</v>
          </cell>
          <cell r="G40"/>
          <cell r="H40"/>
          <cell r="I40"/>
          <cell r="J40" t="str">
            <v>소화기 및 유방암</v>
          </cell>
          <cell r="K40" t="str">
            <v>췌장암</v>
          </cell>
          <cell r="L40" t="str">
            <v>췌장암</v>
          </cell>
          <cell r="M40"/>
          <cell r="N40"/>
          <cell r="O40"/>
          <cell r="P40">
            <v>86</v>
          </cell>
          <cell r="Q40"/>
          <cell r="R40">
            <v>43</v>
          </cell>
          <cell r="S40">
            <v>43</v>
          </cell>
          <cell r="T40" t="str">
            <v>86 (43+43)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 t="str">
            <v>RT+CT+HT</v>
          </cell>
          <cell r="AI40"/>
          <cell r="AJ40"/>
          <cell r="AK40"/>
          <cell r="AL40"/>
          <cell r="AM40"/>
          <cell r="AN40" t="str">
            <v>regional</v>
          </cell>
          <cell r="AO40" t="str">
            <v>BSD 2000</v>
          </cell>
          <cell r="AP40" t="str">
            <v>Pyrexar Medical, Salt Lake City, Utah, USA</v>
          </cell>
          <cell r="AQ40" t="str">
            <v>40–43</v>
          </cell>
          <cell r="AR40" t="str">
            <v>60 min</v>
          </cell>
          <cell r="AS40" t="str">
            <v>주1회, 6회</v>
          </cell>
          <cell r="AT40"/>
          <cell r="AU40" t="str">
            <v>-</v>
          </cell>
          <cell r="AV40" t="str">
            <v>-</v>
          </cell>
          <cell r="AW40"/>
          <cell r="AX40"/>
          <cell r="AY40"/>
          <cell r="AZ40"/>
          <cell r="BA40"/>
          <cell r="BB40" t="str">
            <v>RT+CT</v>
          </cell>
          <cell r="BC40"/>
          <cell r="BD40"/>
          <cell r="BE40"/>
          <cell r="BF40"/>
        </row>
        <row r="41">
          <cell r="D41">
            <v>3042</v>
          </cell>
          <cell r="E41" t="str">
            <v>Fang (2019)</v>
          </cell>
          <cell r="F41" t="str">
            <v>RCT</v>
          </cell>
          <cell r="G41"/>
          <cell r="H41"/>
          <cell r="I41"/>
          <cell r="J41" t="str">
            <v>소화기 및 유방암</v>
          </cell>
          <cell r="K41" t="str">
            <v>위암</v>
          </cell>
          <cell r="L41" t="str">
            <v>위암</v>
          </cell>
          <cell r="M41"/>
          <cell r="N41"/>
          <cell r="O41"/>
          <cell r="P41">
            <v>118</v>
          </cell>
          <cell r="Q41"/>
          <cell r="R41">
            <v>55</v>
          </cell>
          <cell r="S41">
            <v>63</v>
          </cell>
          <cell r="T41" t="str">
            <v>118 (55+63)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 t="str">
            <v>RT+CT+HT</v>
          </cell>
          <cell r="AI41"/>
          <cell r="AJ41"/>
          <cell r="AK41"/>
          <cell r="AL41"/>
          <cell r="AM41"/>
          <cell r="AN41" t="str">
            <v>regional</v>
          </cell>
          <cell r="AO41" t="str">
            <v>NRL-002</v>
          </cell>
          <cell r="AP41" t="str">
            <v>Jilin Maida Co., Jilin, China</v>
          </cell>
          <cell r="AQ41" t="str">
            <v>42~43</v>
          </cell>
          <cell r="AR41" t="str">
            <v>60 min</v>
          </cell>
          <cell r="AS41" t="str">
            <v>1회/3주</v>
          </cell>
          <cell r="AT41"/>
          <cell r="AU41"/>
          <cell r="AV41" t="str">
            <v>36.40 MHz</v>
          </cell>
          <cell r="AW41"/>
          <cell r="AX41"/>
          <cell r="AY41"/>
          <cell r="AZ41"/>
          <cell r="BA41"/>
          <cell r="BB41" t="str">
            <v>CT</v>
          </cell>
          <cell r="BC41"/>
          <cell r="BD41"/>
          <cell r="BE41"/>
          <cell r="BF41"/>
        </row>
        <row r="42">
          <cell r="D42">
            <v>3052</v>
          </cell>
          <cell r="E42" t="str">
            <v>Liu (2019)</v>
          </cell>
          <cell r="F42" t="str">
            <v>NRCT</v>
          </cell>
          <cell r="G42"/>
          <cell r="H42"/>
          <cell r="I42"/>
          <cell r="J42" t="str">
            <v>소화기 및 유방암</v>
          </cell>
          <cell r="K42" t="str">
            <v>대장암</v>
          </cell>
          <cell r="L42" t="str">
            <v>대장암</v>
          </cell>
          <cell r="M42"/>
          <cell r="N42"/>
          <cell r="O42"/>
          <cell r="P42">
            <v>103</v>
          </cell>
          <cell r="Q42"/>
          <cell r="R42">
            <v>55</v>
          </cell>
          <cell r="S42">
            <v>48</v>
          </cell>
          <cell r="T42" t="str">
            <v>103 (55+48)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 t="str">
            <v>CT+Conventional treatment+HT</v>
          </cell>
          <cell r="AI42"/>
          <cell r="AJ42"/>
          <cell r="AK42"/>
          <cell r="AL42"/>
          <cell r="AM42"/>
          <cell r="AN42" t="str">
            <v>-</v>
          </cell>
          <cell r="AO42" t="str">
            <v>NRL-004 endogenous field tumor hyperthermia system</v>
          </cell>
          <cell r="AP42" t="str">
            <v>Jilin Maida Medical Equipment Co., Ltd., Jilin, China</v>
          </cell>
          <cell r="AQ42" t="str">
            <v>41-43</v>
          </cell>
          <cell r="AR42" t="str">
            <v>40-60 min</v>
          </cell>
          <cell r="AS42" t="str">
            <v>2주간 주2-3회, 총 4회</v>
          </cell>
          <cell r="AT42"/>
          <cell r="AU42"/>
          <cell r="AV42" t="str">
            <v>13.56 MHz</v>
          </cell>
          <cell r="AW42"/>
          <cell r="AX42"/>
          <cell r="AY42"/>
          <cell r="AZ42"/>
          <cell r="BA42"/>
          <cell r="BB42" t="str">
            <v>CT+Conventional treatment</v>
          </cell>
          <cell r="BC42"/>
          <cell r="BD42"/>
          <cell r="BE42"/>
          <cell r="BF42"/>
        </row>
        <row r="43">
          <cell r="D43">
            <v>3194</v>
          </cell>
          <cell r="E43" t="str">
            <v>Maebayashi (2017)</v>
          </cell>
          <cell r="F43" t="str">
            <v>NRCT</v>
          </cell>
          <cell r="G43"/>
          <cell r="H43"/>
          <cell r="I43"/>
          <cell r="J43" t="str">
            <v>소화기 및 유방암</v>
          </cell>
          <cell r="K43" t="str">
            <v>췌장암</v>
          </cell>
          <cell r="L43" t="str">
            <v>췌장암</v>
          </cell>
          <cell r="M43"/>
          <cell r="N43"/>
          <cell r="O43"/>
          <cell r="P43">
            <v>13</v>
          </cell>
          <cell r="Q43"/>
          <cell r="R43">
            <v>5</v>
          </cell>
          <cell r="S43">
            <v>8</v>
          </cell>
          <cell r="T43" t="str">
            <v>13 (5+8)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 t="str">
            <v>CT+RT+HT</v>
          </cell>
          <cell r="AI43"/>
          <cell r="AJ43"/>
          <cell r="AK43"/>
          <cell r="AL43"/>
          <cell r="AM43"/>
          <cell r="AN43"/>
          <cell r="AO43" t="str">
            <v>Thermotron-RF8</v>
          </cell>
          <cell r="AP43"/>
          <cell r="AQ43" t="str">
            <v>41</v>
          </cell>
          <cell r="AR43" t="str">
            <v>50 min</v>
          </cell>
          <cell r="AS43" t="str">
            <v>주1-2회, 총 5-6회</v>
          </cell>
          <cell r="AT43"/>
          <cell r="AU43" t="str">
            <v>RF</v>
          </cell>
          <cell r="AV43" t="str">
            <v>8</v>
          </cell>
          <cell r="AW43"/>
          <cell r="AX43"/>
          <cell r="AY43"/>
          <cell r="AZ43"/>
          <cell r="BA43"/>
          <cell r="BB43" t="str">
            <v>CT+RT</v>
          </cell>
          <cell r="BC43"/>
          <cell r="BD43"/>
          <cell r="BE43"/>
          <cell r="BF43"/>
        </row>
        <row r="44">
          <cell r="D44">
            <v>3442</v>
          </cell>
          <cell r="E44" t="str">
            <v>Dong (2016)</v>
          </cell>
          <cell r="F44" t="str">
            <v>RCT</v>
          </cell>
          <cell r="G44"/>
          <cell r="H44"/>
          <cell r="I44"/>
          <cell r="J44" t="str">
            <v>소화기 및 유방암</v>
          </cell>
          <cell r="K44" t="str">
            <v>간암</v>
          </cell>
          <cell r="L44" t="str">
            <v>간세포암</v>
          </cell>
          <cell r="M44"/>
          <cell r="N44"/>
          <cell r="O44"/>
          <cell r="P44">
            <v>80</v>
          </cell>
          <cell r="Q44"/>
          <cell r="R44">
            <v>40</v>
          </cell>
          <cell r="S44">
            <v>40</v>
          </cell>
          <cell r="T44" t="str">
            <v>80 (40+40)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 t="str">
            <v>RT+HT</v>
          </cell>
          <cell r="AI44"/>
          <cell r="AJ44"/>
          <cell r="AK44"/>
          <cell r="AL44"/>
          <cell r="AM44"/>
          <cell r="AN44" t="str">
            <v>-</v>
          </cell>
          <cell r="AO44" t="str">
            <v>-</v>
          </cell>
          <cell r="AP44"/>
          <cell r="AQ44" t="str">
            <v>41</v>
          </cell>
          <cell r="AR44" t="str">
            <v>60 min</v>
          </cell>
          <cell r="AS44" t="str">
            <v>주1-2회</v>
          </cell>
          <cell r="AT44"/>
          <cell r="AU44" t="str">
            <v>RF</v>
          </cell>
          <cell r="AV44" t="str">
            <v>40MHz</v>
          </cell>
          <cell r="AW44"/>
          <cell r="AX44"/>
          <cell r="AY44"/>
          <cell r="AZ44"/>
          <cell r="BA44"/>
          <cell r="BB44" t="str">
            <v>RT</v>
          </cell>
          <cell r="BC44"/>
          <cell r="BD44"/>
          <cell r="BE44"/>
          <cell r="BF44"/>
        </row>
        <row r="45">
          <cell r="D45">
            <v>3582</v>
          </cell>
          <cell r="E45" t="str">
            <v>Chen (2016)</v>
          </cell>
          <cell r="F45" t="str">
            <v>NRCT</v>
          </cell>
          <cell r="G45"/>
          <cell r="H45"/>
          <cell r="I45"/>
          <cell r="J45" t="str">
            <v>소화기 및 유방암</v>
          </cell>
          <cell r="K45" t="str">
            <v>담관암</v>
          </cell>
          <cell r="L45" t="str">
            <v>간문부 담관암</v>
          </cell>
          <cell r="M45"/>
          <cell r="N45"/>
          <cell r="O45"/>
          <cell r="P45">
            <v>43</v>
          </cell>
          <cell r="Q45"/>
          <cell r="R45">
            <v>23</v>
          </cell>
          <cell r="S45">
            <v>20</v>
          </cell>
          <cell r="T45" t="str">
            <v>43 (23+20)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 t="str">
            <v>CT+HT</v>
          </cell>
          <cell r="AI45"/>
          <cell r="AJ45"/>
          <cell r="AK45"/>
          <cell r="AL45"/>
          <cell r="AM45"/>
          <cell r="AN45" t="str">
            <v>regional</v>
          </cell>
          <cell r="AO45" t="str">
            <v>Morestep Medical Equipment</v>
          </cell>
          <cell r="AP45"/>
          <cell r="AQ45" t="str">
            <v>41.5-43.0</v>
          </cell>
          <cell r="AR45" t="str">
            <v>-</v>
          </cell>
          <cell r="AS45" t="str">
            <v>-</v>
          </cell>
          <cell r="AT45"/>
          <cell r="AU45" t="str">
            <v>RF</v>
          </cell>
          <cell r="AV45" t="str">
            <v>-</v>
          </cell>
          <cell r="AW45"/>
          <cell r="AX45"/>
          <cell r="AY45"/>
          <cell r="AZ45"/>
          <cell r="BA45"/>
          <cell r="BB45" t="str">
            <v>CT</v>
          </cell>
          <cell r="BC45"/>
          <cell r="BD45"/>
          <cell r="BE45"/>
          <cell r="BF45"/>
        </row>
        <row r="46">
          <cell r="D46">
            <v>3610</v>
          </cell>
          <cell r="E46" t="str">
            <v>Gani (2016)</v>
          </cell>
          <cell r="F46" t="str">
            <v>NRCT</v>
          </cell>
          <cell r="G46"/>
          <cell r="H46"/>
          <cell r="I46"/>
          <cell r="J46" t="str">
            <v>소화기 및 유방암</v>
          </cell>
          <cell r="K46" t="str">
            <v>항문직장암</v>
          </cell>
          <cell r="L46" t="str">
            <v>직장암</v>
          </cell>
          <cell r="M46"/>
          <cell r="N46"/>
          <cell r="O46"/>
          <cell r="P46">
            <v>103</v>
          </cell>
          <cell r="Q46"/>
          <cell r="R46">
            <v>60</v>
          </cell>
          <cell r="S46">
            <v>43</v>
          </cell>
          <cell r="T46" t="str">
            <v>103 (60+43)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 t="str">
            <v>CT+RT+HT</v>
          </cell>
          <cell r="AI46"/>
          <cell r="AJ46"/>
          <cell r="AK46"/>
          <cell r="AL46"/>
          <cell r="AM46"/>
          <cell r="AN46" t="str">
            <v>regional</v>
          </cell>
          <cell r="AO46" t="str">
            <v>BSD 2000/3D</v>
          </cell>
          <cell r="AP46" t="str">
            <v>BSD Medical Systems, Salt Lake City, UT, USA</v>
          </cell>
          <cell r="AQ46" t="str">
            <v>40.5</v>
          </cell>
          <cell r="AR46" t="str">
            <v>60-90 min</v>
          </cell>
          <cell r="AS46" t="str">
            <v>주1-2회</v>
          </cell>
          <cell r="AT46"/>
          <cell r="AU46" t="str">
            <v>-</v>
          </cell>
          <cell r="AV46" t="str">
            <v>-</v>
          </cell>
          <cell r="AW46"/>
          <cell r="AX46"/>
          <cell r="AY46"/>
          <cell r="AZ46"/>
          <cell r="BA46"/>
          <cell r="BB46" t="str">
            <v>CT+RT</v>
          </cell>
          <cell r="BC46"/>
          <cell r="BD46"/>
          <cell r="BE46"/>
          <cell r="BF46"/>
        </row>
        <row r="47">
          <cell r="D47">
            <v>4122</v>
          </cell>
          <cell r="E47" t="str">
            <v>Lyu (2014)</v>
          </cell>
          <cell r="F47" t="str">
            <v>RCT</v>
          </cell>
          <cell r="G47"/>
          <cell r="H47"/>
          <cell r="I47"/>
          <cell r="J47" t="str">
            <v>소화기 및 유방암</v>
          </cell>
          <cell r="K47" t="str">
            <v>위암</v>
          </cell>
          <cell r="L47" t="str">
            <v>위암</v>
          </cell>
          <cell r="M47"/>
          <cell r="N47"/>
          <cell r="O47"/>
          <cell r="P47">
            <v>69</v>
          </cell>
          <cell r="Q47"/>
          <cell r="R47">
            <v>34</v>
          </cell>
          <cell r="S47">
            <v>35</v>
          </cell>
          <cell r="T47" t="str">
            <v>69 (34+35)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 t="str">
            <v>CT+RT+HT</v>
          </cell>
          <cell r="AI47"/>
          <cell r="AJ47"/>
          <cell r="AK47"/>
          <cell r="AL47"/>
          <cell r="AM47"/>
          <cell r="AN47" t="str">
            <v>-</v>
          </cell>
          <cell r="AO47" t="str">
            <v>SR1000 RF thermotherapy system</v>
          </cell>
          <cell r="AP47" t="str">
            <v>Xianke Co, Ltd, Shenzhen, China</v>
          </cell>
          <cell r="AQ47" t="str">
            <v>41-43</v>
          </cell>
          <cell r="AR47" t="str">
            <v>65 min</v>
          </cell>
          <cell r="AS47" t="str">
            <v>주2회, 10-12회</v>
          </cell>
          <cell r="AT47"/>
          <cell r="AU47" t="str">
            <v>RF</v>
          </cell>
          <cell r="AV47" t="str">
            <v>40.68MHz</v>
          </cell>
          <cell r="AW47"/>
          <cell r="AX47"/>
          <cell r="AY47"/>
          <cell r="AZ47"/>
          <cell r="BA47"/>
          <cell r="BB47" t="str">
            <v>CT+RT</v>
          </cell>
          <cell r="BC47"/>
          <cell r="BD47"/>
          <cell r="BE47"/>
          <cell r="BF47"/>
        </row>
        <row r="48">
          <cell r="D48">
            <v>5070</v>
          </cell>
          <cell r="E48" t="str">
            <v>Schroeder (2012)</v>
          </cell>
          <cell r="F48" t="str">
            <v>NRCT</v>
          </cell>
          <cell r="G48"/>
          <cell r="H48"/>
          <cell r="I48"/>
          <cell r="J48" t="str">
            <v>소화기 및 유방암</v>
          </cell>
          <cell r="K48" t="str">
            <v>항문직장암</v>
          </cell>
          <cell r="L48" t="str">
            <v>직장암</v>
          </cell>
          <cell r="M48"/>
          <cell r="N48"/>
          <cell r="O48"/>
          <cell r="P48">
            <v>106</v>
          </cell>
          <cell r="Q48"/>
          <cell r="R48">
            <v>61</v>
          </cell>
          <cell r="S48">
            <v>45</v>
          </cell>
          <cell r="T48" t="str">
            <v>106 (61+45)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 t="str">
            <v>CT+RT+HT</v>
          </cell>
          <cell r="AI48"/>
          <cell r="AJ48"/>
          <cell r="AK48"/>
          <cell r="AL48"/>
          <cell r="AM48"/>
          <cell r="AN48" t="str">
            <v>regional</v>
          </cell>
          <cell r="AO48" t="str">
            <v>BSD 2000/3D</v>
          </cell>
          <cell r="AP48" t="str">
            <v>BSD Medical
Systems, Salt Lake City, Utah, USA</v>
          </cell>
          <cell r="AQ48" t="str">
            <v>40.5</v>
          </cell>
          <cell r="AR48" t="str">
            <v>60-90 min</v>
          </cell>
          <cell r="AS48" t="str">
            <v>주1-2회</v>
          </cell>
          <cell r="AT48"/>
          <cell r="AU48" t="str">
            <v>-</v>
          </cell>
          <cell r="AV48" t="str">
            <v>-</v>
          </cell>
          <cell r="AW48"/>
          <cell r="AX48"/>
          <cell r="AY48"/>
          <cell r="AZ48"/>
          <cell r="BA48"/>
          <cell r="BB48" t="str">
            <v>CT+RT</v>
          </cell>
          <cell r="BC48"/>
          <cell r="BD48"/>
          <cell r="BE48"/>
          <cell r="BF48"/>
        </row>
        <row r="49">
          <cell r="D49">
            <v>5449</v>
          </cell>
          <cell r="E49" t="str">
            <v>Maluta (2011)</v>
          </cell>
          <cell r="F49" t="str">
            <v>NRCT</v>
          </cell>
          <cell r="G49"/>
          <cell r="H49"/>
          <cell r="I49"/>
          <cell r="J49" t="str">
            <v>소화기 및 유방암</v>
          </cell>
          <cell r="K49" t="str">
            <v>췌장암</v>
          </cell>
          <cell r="L49" t="str">
            <v>췌장암</v>
          </cell>
          <cell r="M49"/>
          <cell r="N49"/>
          <cell r="O49"/>
          <cell r="P49">
            <v>68</v>
          </cell>
          <cell r="Q49"/>
          <cell r="R49">
            <v>40</v>
          </cell>
          <cell r="S49">
            <v>28</v>
          </cell>
          <cell r="T49" t="str">
            <v>68 (40+28)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 t="str">
            <v>CT+HT</v>
          </cell>
          <cell r="AI49"/>
          <cell r="AJ49"/>
          <cell r="AK49"/>
          <cell r="AL49"/>
          <cell r="AM49"/>
          <cell r="AN49" t="str">
            <v>Regional</v>
          </cell>
          <cell r="AO49" t="str">
            <v xml:space="preserve">BSD 2000 Sigma Eye® </v>
          </cell>
          <cell r="AP49"/>
          <cell r="AQ49" t="str">
            <v>above 42</v>
          </cell>
          <cell r="AR49" t="str">
            <v>60 min</v>
          </cell>
          <cell r="AS49" t="str">
            <v>-</v>
          </cell>
          <cell r="AT49"/>
          <cell r="AU49" t="str">
            <v>RF</v>
          </cell>
          <cell r="AV49" t="str">
            <v>80–120 MHz</v>
          </cell>
          <cell r="AW49"/>
          <cell r="AX49"/>
          <cell r="AY49"/>
          <cell r="AZ49"/>
          <cell r="BA49"/>
          <cell r="BB49" t="str">
            <v>CT</v>
          </cell>
          <cell r="BC49"/>
          <cell r="BD49"/>
          <cell r="BE49"/>
          <cell r="BF49"/>
        </row>
        <row r="50">
          <cell r="D50">
            <v>5496</v>
          </cell>
          <cell r="E50" t="str">
            <v>Kang (2011)</v>
          </cell>
          <cell r="F50" t="str">
            <v>NRCT</v>
          </cell>
          <cell r="G50"/>
          <cell r="H50"/>
          <cell r="I50"/>
          <cell r="J50" t="str">
            <v>소화기 및 유방암</v>
          </cell>
          <cell r="K50" t="str">
            <v>항문직장암</v>
          </cell>
          <cell r="L50" t="str">
            <v>직장암</v>
          </cell>
          <cell r="M50"/>
          <cell r="N50"/>
          <cell r="O50"/>
          <cell r="P50">
            <v>186</v>
          </cell>
          <cell r="Q50"/>
          <cell r="R50">
            <v>81</v>
          </cell>
          <cell r="S50">
            <v>105</v>
          </cell>
          <cell r="T50" t="str">
            <v>186 (81+105)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 t="str">
            <v>CRT+HT</v>
          </cell>
          <cell r="AI50"/>
          <cell r="AJ50"/>
          <cell r="AK50"/>
          <cell r="AL50"/>
          <cell r="AM50"/>
          <cell r="AN50"/>
          <cell r="AO50" t="str">
            <v>Cancermia GHT-RF8</v>
          </cell>
          <cell r="AP50"/>
          <cell r="AQ50"/>
          <cell r="AR50" t="str">
            <v>40–60 min</v>
          </cell>
          <cell r="AS50" t="str">
            <v>주2회</v>
          </cell>
          <cell r="AT50"/>
          <cell r="AU50"/>
          <cell r="AV50"/>
          <cell r="AW50"/>
          <cell r="AX50"/>
          <cell r="AY50"/>
          <cell r="AZ50"/>
          <cell r="BA50"/>
          <cell r="BB50" t="str">
            <v>CRT</v>
          </cell>
          <cell r="BC50"/>
          <cell r="BD50"/>
          <cell r="BE50"/>
          <cell r="BF50"/>
        </row>
        <row r="51">
          <cell r="D51">
            <v>6759</v>
          </cell>
          <cell r="E51" t="str">
            <v>Schulze (2006)</v>
          </cell>
          <cell r="F51" t="str">
            <v>RCT</v>
          </cell>
          <cell r="G51"/>
          <cell r="H51"/>
          <cell r="I51"/>
          <cell r="J51" t="str">
            <v>소화기 및 유방암</v>
          </cell>
          <cell r="K51" t="str">
            <v>항문직장암</v>
          </cell>
          <cell r="L51" t="str">
            <v>직장암</v>
          </cell>
          <cell r="M51"/>
          <cell r="N51"/>
          <cell r="O51"/>
          <cell r="P51">
            <v>46</v>
          </cell>
          <cell r="Q51"/>
          <cell r="R51">
            <v>27</v>
          </cell>
          <cell r="S51">
            <v>19</v>
          </cell>
          <cell r="T51" t="str">
            <v>46 (27+19)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 t="str">
            <v>RCT+HT</v>
          </cell>
          <cell r="AI51"/>
          <cell r="AJ51"/>
          <cell r="AK51"/>
          <cell r="AL51"/>
          <cell r="AM51"/>
          <cell r="AN51" t="str">
            <v>regional</v>
          </cell>
          <cell r="AO51" t="str">
            <v>BSD-2000s</v>
          </cell>
          <cell r="AP51"/>
          <cell r="AQ51">
            <v>42</v>
          </cell>
          <cell r="AR51" t="str">
            <v>30 min</v>
          </cell>
          <cell r="AS51" t="str">
            <v>NR</v>
          </cell>
          <cell r="AT51"/>
          <cell r="AU51" t="str">
            <v>NR</v>
          </cell>
          <cell r="AV51" t="str">
            <v>90MHz</v>
          </cell>
          <cell r="AW51"/>
          <cell r="AX51"/>
          <cell r="AY51"/>
          <cell r="AZ51"/>
          <cell r="BA51"/>
          <cell r="BB51" t="str">
            <v>RCT</v>
          </cell>
          <cell r="BC51"/>
          <cell r="BD51"/>
          <cell r="BE51"/>
          <cell r="BF51"/>
        </row>
        <row r="52">
          <cell r="D52">
            <v>7009</v>
          </cell>
          <cell r="E52" t="str">
            <v>Kouloulias (2005)</v>
          </cell>
          <cell r="F52" t="str">
            <v>RCT</v>
          </cell>
          <cell r="G52"/>
          <cell r="H52"/>
          <cell r="I52"/>
          <cell r="J52" t="str">
            <v>소화기 및 유방암</v>
          </cell>
          <cell r="K52" t="str">
            <v>항문직장암</v>
          </cell>
          <cell r="L52" t="str">
            <v>항문암</v>
          </cell>
          <cell r="M52"/>
          <cell r="N52"/>
          <cell r="O52"/>
          <cell r="P52">
            <v>49</v>
          </cell>
          <cell r="Q52"/>
          <cell r="R52">
            <v>24</v>
          </cell>
          <cell r="S52">
            <v>25</v>
          </cell>
          <cell r="T52" t="str">
            <v>49 (24+25)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 t="str">
            <v>ICHT+CT+RT</v>
          </cell>
          <cell r="AI52"/>
          <cell r="AJ52"/>
          <cell r="AK52"/>
          <cell r="AL52"/>
          <cell r="AM52"/>
          <cell r="AN52" t="str">
            <v>NR</v>
          </cell>
          <cell r="AO52"/>
          <cell r="AP52"/>
          <cell r="AQ52">
            <v>43</v>
          </cell>
          <cell r="AR52" t="str">
            <v>60 min</v>
          </cell>
          <cell r="AS52" t="str">
            <v>주 1회(6회)</v>
          </cell>
          <cell r="AT52"/>
          <cell r="AU52" t="str">
            <v>MW</v>
          </cell>
          <cell r="AV52" t="str">
            <v>433MHz</v>
          </cell>
          <cell r="AW52"/>
          <cell r="AX52"/>
          <cell r="AY52"/>
          <cell r="AZ52"/>
          <cell r="BA52"/>
          <cell r="BB52" t="str">
            <v>CT+RT</v>
          </cell>
          <cell r="BC52"/>
          <cell r="BD52"/>
          <cell r="BE52"/>
          <cell r="BF52"/>
        </row>
        <row r="53">
          <cell r="D53">
            <v>7728</v>
          </cell>
          <cell r="E53" t="str">
            <v>Morita (2001)</v>
          </cell>
          <cell r="F53" t="str">
            <v>NRCT</v>
          </cell>
          <cell r="G53"/>
          <cell r="H53"/>
          <cell r="I53"/>
          <cell r="J53" t="str">
            <v>소화기 및 유방암</v>
          </cell>
          <cell r="K53" t="str">
            <v>식도암</v>
          </cell>
          <cell r="L53" t="str">
            <v>식도암</v>
          </cell>
          <cell r="M53"/>
          <cell r="N53"/>
          <cell r="O53"/>
          <cell r="P53">
            <v>122</v>
          </cell>
          <cell r="Q53"/>
          <cell r="R53">
            <v>71</v>
          </cell>
          <cell r="S53">
            <v>62</v>
          </cell>
          <cell r="T53" t="str">
            <v>122 (71+51)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 t="str">
            <v>CRT+HT</v>
          </cell>
          <cell r="AI53"/>
          <cell r="AJ53"/>
          <cell r="AK53"/>
          <cell r="AL53"/>
          <cell r="AM53"/>
          <cell r="AN53" t="str">
            <v>local</v>
          </cell>
          <cell r="AO53" t="str">
            <v>Endoradiotherm 200A</v>
          </cell>
          <cell r="AP53"/>
          <cell r="AQ53" t="str">
            <v>42.5~44.0</v>
          </cell>
          <cell r="AR53" t="str">
            <v>30 min</v>
          </cell>
          <cell r="AS53" t="str">
            <v>총6회</v>
          </cell>
          <cell r="AT53"/>
          <cell r="AU53" t="str">
            <v>RF</v>
          </cell>
          <cell r="AV53" t="str">
            <v>NR</v>
          </cell>
          <cell r="AW53"/>
          <cell r="AX53"/>
          <cell r="AY53"/>
          <cell r="AZ53"/>
          <cell r="BA53"/>
          <cell r="BB53" t="str">
            <v>CRT</v>
          </cell>
          <cell r="BC53"/>
          <cell r="BD53"/>
          <cell r="BE53"/>
          <cell r="BF53"/>
        </row>
        <row r="54">
          <cell r="D54" t="str">
            <v>7859_3</v>
          </cell>
          <cell r="E54" t="str">
            <v>van der Zee (2000)</v>
          </cell>
          <cell r="F54" t="str">
            <v>RCT</v>
          </cell>
          <cell r="G54"/>
          <cell r="H54"/>
          <cell r="I54"/>
          <cell r="J54" t="str">
            <v>소화기 및 유방암</v>
          </cell>
          <cell r="K54" t="str">
            <v>항문직장암</v>
          </cell>
          <cell r="L54" t="str">
            <v>직장암</v>
          </cell>
          <cell r="M54"/>
          <cell r="N54"/>
          <cell r="O54"/>
          <cell r="P54">
            <v>101</v>
          </cell>
          <cell r="Q54"/>
          <cell r="R54">
            <v>52</v>
          </cell>
          <cell r="S54">
            <v>49</v>
          </cell>
          <cell r="T54" t="str">
            <v>101(52+49)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 t="str">
            <v>RT+HT</v>
          </cell>
          <cell r="AI54"/>
          <cell r="AJ54"/>
          <cell r="AK54"/>
          <cell r="AL54"/>
          <cell r="AM54"/>
          <cell r="AN54" t="str">
            <v>local</v>
          </cell>
          <cell r="AO54" t="str">
            <v>1)BSD-2000
2)a four-waveguide applicator system
3)Coaxial TEM applicator</v>
          </cell>
          <cell r="AP54"/>
          <cell r="AQ54">
            <v>42</v>
          </cell>
          <cell r="AR54" t="str">
            <v>60 min</v>
          </cell>
          <cell r="AS54" t="str">
            <v>주1회</v>
          </cell>
          <cell r="AT54"/>
          <cell r="AU54" t="str">
            <v>NR</v>
          </cell>
          <cell r="AV54" t="str">
            <v>NR</v>
          </cell>
          <cell r="AW54"/>
          <cell r="AX54"/>
          <cell r="AY54"/>
          <cell r="AZ54"/>
          <cell r="BA54"/>
          <cell r="BB54" t="str">
            <v>RT</v>
          </cell>
          <cell r="BC54"/>
          <cell r="BD54"/>
          <cell r="BE54"/>
          <cell r="BF54"/>
        </row>
        <row r="55">
          <cell r="D55">
            <v>12220</v>
          </cell>
          <cell r="E55" t="str">
            <v>Li (2021)</v>
          </cell>
          <cell r="F55" t="str">
            <v>RCT</v>
          </cell>
          <cell r="G55"/>
          <cell r="H55"/>
          <cell r="I55"/>
          <cell r="J55" t="str">
            <v>소화기 및 유방암</v>
          </cell>
          <cell r="K55" t="str">
            <v>간암</v>
          </cell>
          <cell r="L55" t="str">
            <v>진행성 간암</v>
          </cell>
          <cell r="M55"/>
          <cell r="N55"/>
          <cell r="O55"/>
          <cell r="P55">
            <v>98</v>
          </cell>
          <cell r="Q55"/>
          <cell r="R55">
            <v>49</v>
          </cell>
          <cell r="S55">
            <v>49</v>
          </cell>
          <cell r="T55" t="str">
            <v>98 (49+49)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 t="str">
            <v>TACE+HT</v>
          </cell>
          <cell r="AI55"/>
          <cell r="AJ55"/>
          <cell r="AK55"/>
          <cell r="AL55"/>
          <cell r="AM55"/>
          <cell r="AN55" t="str">
            <v>high frequency</v>
          </cell>
          <cell r="AO55" t="str">
            <v>W-1942-ST</v>
          </cell>
          <cell r="AP55"/>
          <cell r="AQ55">
            <v>43</v>
          </cell>
          <cell r="AR55" t="str">
            <v>60 min</v>
          </cell>
          <cell r="AS55" t="str">
            <v>48시간 간격, 총 10회</v>
          </cell>
          <cell r="AT55"/>
          <cell r="AU55"/>
          <cell r="AV55" t="str">
            <v>13.49 MHz</v>
          </cell>
          <cell r="AW55"/>
          <cell r="AX55"/>
          <cell r="AY55"/>
          <cell r="AZ55"/>
          <cell r="BA55"/>
          <cell r="BB55" t="str">
            <v>TACE</v>
          </cell>
          <cell r="BC55"/>
          <cell r="BD55"/>
          <cell r="BE55"/>
          <cell r="BF55"/>
        </row>
        <row r="56">
          <cell r="D56">
            <v>29459</v>
          </cell>
          <cell r="E56" t="str">
            <v>Yea (2014)</v>
          </cell>
          <cell r="F56" t="str">
            <v>NRCT</v>
          </cell>
          <cell r="G56"/>
          <cell r="H56"/>
          <cell r="I56"/>
          <cell r="J56" t="str">
            <v>소화기 및 유방암</v>
          </cell>
          <cell r="K56" t="str">
            <v>항문직장암</v>
          </cell>
          <cell r="L56" t="str">
            <v>국소 진행성 직장암</v>
          </cell>
          <cell r="M56"/>
          <cell r="N56"/>
          <cell r="O56"/>
          <cell r="P56">
            <v>205</v>
          </cell>
          <cell r="Q56"/>
          <cell r="R56">
            <v>88</v>
          </cell>
          <cell r="S56">
            <v>117</v>
          </cell>
          <cell r="T56" t="str">
            <v>205 (88+117)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 t="str">
            <v>CCRT+HT</v>
          </cell>
          <cell r="AI56"/>
          <cell r="AJ56"/>
          <cell r="AK56"/>
          <cell r="AL56"/>
          <cell r="AM56"/>
          <cell r="AN56" t="str">
            <v>regional</v>
          </cell>
          <cell r="AO56" t="str">
            <v>Cancermia GHT-RF8</v>
          </cell>
          <cell r="AP56"/>
          <cell r="AQ56" t="str">
            <v>39.7</v>
          </cell>
          <cell r="AR56" t="str">
            <v>40-60 min</v>
          </cell>
          <cell r="AS56" t="str">
            <v>RT 직후, 중앙값 8회</v>
          </cell>
          <cell r="AT56"/>
          <cell r="AU56" t="str">
            <v>RF</v>
          </cell>
          <cell r="AV56" t="str">
            <v>8</v>
          </cell>
          <cell r="AW56"/>
          <cell r="AX56"/>
          <cell r="AY56"/>
          <cell r="AZ56"/>
          <cell r="BA56"/>
          <cell r="BB56" t="str">
            <v>CCRT</v>
          </cell>
          <cell r="BC56"/>
          <cell r="BD56"/>
          <cell r="BE56"/>
          <cell r="BF56"/>
        </row>
        <row r="57">
          <cell r="D57">
            <v>1761</v>
          </cell>
          <cell r="E57" t="str">
            <v>Zhou (2019)</v>
          </cell>
          <cell r="F57" t="str">
            <v>NRCT</v>
          </cell>
          <cell r="G57"/>
          <cell r="H57"/>
          <cell r="I57"/>
          <cell r="J57" t="str">
            <v>흉부종양</v>
          </cell>
          <cell r="K57" t="str">
            <v>폐암</v>
          </cell>
          <cell r="L57" t="str">
            <v>폐암</v>
          </cell>
          <cell r="M57"/>
          <cell r="N57"/>
          <cell r="O57"/>
          <cell r="P57">
            <v>136</v>
          </cell>
          <cell r="Q57"/>
          <cell r="R57">
            <v>68</v>
          </cell>
          <cell r="S57">
            <v>68</v>
          </cell>
          <cell r="T57" t="str">
            <v>136 (68+68)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 t="str">
            <v>CT+HT</v>
          </cell>
          <cell r="AI57"/>
          <cell r="AJ57"/>
          <cell r="AK57"/>
          <cell r="AL57"/>
          <cell r="AM57"/>
          <cell r="AN57" t="str">
            <v>-</v>
          </cell>
          <cell r="AO57" t="str">
            <v>HG-2000</v>
          </cell>
          <cell r="AP57" t="str">
            <v>Hejia Medical Equipment
Co., Ltd., Zhuhai, China</v>
          </cell>
          <cell r="AQ57" t="str">
            <v>41-44</v>
          </cell>
          <cell r="AR57" t="str">
            <v>60 min</v>
          </cell>
          <cell r="AS57" t="str">
            <v>3주간 주1회, 총 4회</v>
          </cell>
          <cell r="AT57"/>
          <cell r="AU57" t="str">
            <v>RF</v>
          </cell>
          <cell r="AV57" t="str">
            <v>13.56 Hz</v>
          </cell>
          <cell r="AW57"/>
          <cell r="AX57"/>
          <cell r="AY57"/>
          <cell r="AZ57"/>
          <cell r="BA57"/>
          <cell r="BB57" t="str">
            <v>CT</v>
          </cell>
          <cell r="BC57"/>
          <cell r="BD57"/>
          <cell r="BE57"/>
          <cell r="BF57"/>
        </row>
        <row r="58">
          <cell r="D58">
            <v>1834</v>
          </cell>
          <cell r="E58" t="str">
            <v>Yang (2019)</v>
          </cell>
          <cell r="F58" t="str">
            <v>NRCT</v>
          </cell>
          <cell r="G58"/>
          <cell r="H58"/>
          <cell r="I58"/>
          <cell r="J58" t="str">
            <v>흉부종양</v>
          </cell>
          <cell r="K58" t="str">
            <v>폐암</v>
          </cell>
          <cell r="L58" t="str">
            <v>폐암</v>
          </cell>
          <cell r="M58"/>
          <cell r="N58"/>
          <cell r="O58"/>
          <cell r="P58">
            <v>93</v>
          </cell>
          <cell r="Q58"/>
          <cell r="R58">
            <v>48</v>
          </cell>
          <cell r="S58">
            <v>45</v>
          </cell>
          <cell r="T58" t="str">
            <v>93 (48+45)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 t="str">
            <v>CT+HT</v>
          </cell>
          <cell r="AI58"/>
          <cell r="AJ58"/>
          <cell r="AK58"/>
          <cell r="AL58"/>
          <cell r="AM58"/>
          <cell r="AN58" t="str">
            <v>locoregional</v>
          </cell>
          <cell r="AO58" t="str">
            <v>HY7000-I radiofrequency
deep hyperthermia system</v>
          </cell>
          <cell r="AP58" t="str">
            <v>Nanjing GREATHOPE Corporation,
Nanjing, China</v>
          </cell>
          <cell r="AQ58" t="str">
            <v>40</v>
          </cell>
          <cell r="AR58" t="str">
            <v>median,
50 min</v>
          </cell>
          <cell r="AS58" t="str">
            <v>주2회</v>
          </cell>
          <cell r="AT58"/>
          <cell r="AU58" t="str">
            <v>RF</v>
          </cell>
          <cell r="AV58" t="str">
            <v>40.68±1.00</v>
          </cell>
          <cell r="AW58"/>
          <cell r="AX58"/>
          <cell r="AY58"/>
          <cell r="AZ58"/>
          <cell r="BA58"/>
          <cell r="BB58" t="str">
            <v>CT</v>
          </cell>
          <cell r="BC58"/>
          <cell r="BD58"/>
          <cell r="BE58"/>
          <cell r="BF58"/>
        </row>
        <row r="59">
          <cell r="D59">
            <v>4997</v>
          </cell>
          <cell r="E59" t="str">
            <v>Wang (2013)</v>
          </cell>
          <cell r="F59" t="str">
            <v>NRCT</v>
          </cell>
          <cell r="G59"/>
          <cell r="H59"/>
          <cell r="I59"/>
          <cell r="J59" t="str">
            <v>흉부종양</v>
          </cell>
          <cell r="K59" t="str">
            <v>폐암</v>
          </cell>
          <cell r="L59" t="str">
            <v>비소세포성 폐암</v>
          </cell>
          <cell r="M59"/>
          <cell r="N59"/>
          <cell r="O59"/>
          <cell r="P59">
            <v>119</v>
          </cell>
          <cell r="Q59"/>
          <cell r="R59">
            <v>43</v>
          </cell>
          <cell r="S59">
            <v>39</v>
          </cell>
          <cell r="T59" t="str">
            <v>119 (43+39/37)</v>
          </cell>
          <cell r="U59" t="str">
            <v>대조군 cyberknife 37</v>
          </cell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 t="str">
            <v>CyberKnife+CT+HT</v>
          </cell>
          <cell r="AI59"/>
          <cell r="AJ59"/>
          <cell r="AK59"/>
          <cell r="AL59"/>
          <cell r="AM59"/>
          <cell r="AN59" t="str">
            <v>-</v>
          </cell>
          <cell r="AO59" t="str">
            <v>NRL‑001 Incoherent Dual RF Hyperthermia System</v>
          </cell>
          <cell r="AP59" t="str">
            <v>Morestep Science &amp;Technology Development Co., Ltd., Changchun, China</v>
          </cell>
          <cell r="AQ59" t="str">
            <v>40-41</v>
          </cell>
          <cell r="AR59" t="str">
            <v>60 min</v>
          </cell>
          <cell r="AS59" t="str">
            <v>주1회</v>
          </cell>
          <cell r="AT59"/>
          <cell r="AU59" t="str">
            <v>RF</v>
          </cell>
          <cell r="AV59" t="str">
            <v>30.32±1.5 and 40.68±1.5 MHz</v>
          </cell>
          <cell r="AW59"/>
          <cell r="AX59"/>
          <cell r="AY59"/>
          <cell r="AZ59"/>
          <cell r="BA59"/>
          <cell r="BB59" t="str">
            <v>CyberKnife+CT/CyberKnife</v>
          </cell>
          <cell r="BC59"/>
          <cell r="BD59"/>
          <cell r="BE59"/>
          <cell r="BF59"/>
        </row>
        <row r="60">
          <cell r="D60">
            <v>5643</v>
          </cell>
          <cell r="E60" t="str">
            <v>Shen (2011)</v>
          </cell>
          <cell r="F60" t="str">
            <v>RCT</v>
          </cell>
          <cell r="G60"/>
          <cell r="H60"/>
          <cell r="I60"/>
          <cell r="J60" t="str">
            <v>흉부종양</v>
          </cell>
          <cell r="K60" t="str">
            <v>폐암</v>
          </cell>
          <cell r="L60" t="str">
            <v>비소세포성 폐암</v>
          </cell>
          <cell r="M60"/>
          <cell r="N60"/>
          <cell r="O60"/>
          <cell r="P60">
            <v>80</v>
          </cell>
          <cell r="Q60"/>
          <cell r="R60">
            <v>40</v>
          </cell>
          <cell r="S60">
            <v>40</v>
          </cell>
          <cell r="T60" t="str">
            <v>80 (40+40)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 t="str">
            <v>CT+RT+HT</v>
          </cell>
          <cell r="AI60"/>
          <cell r="AJ60"/>
          <cell r="AK60"/>
          <cell r="AL60"/>
          <cell r="AM60"/>
          <cell r="AN60" t="str">
            <v>Regional</v>
          </cell>
          <cell r="AO60" t="str">
            <v>HY-7000 RF external heat
system</v>
          </cell>
          <cell r="AP60"/>
          <cell r="AQ60" t="str">
            <v>39-42.5</v>
          </cell>
          <cell r="AR60" t="str">
            <v>60 min</v>
          </cell>
          <cell r="AS60" t="str">
            <v>8회</v>
          </cell>
          <cell r="AT60"/>
          <cell r="AU60" t="str">
            <v>RF</v>
          </cell>
          <cell r="AV60" t="str">
            <v>40.68 MHz</v>
          </cell>
          <cell r="AW60"/>
          <cell r="AX60"/>
          <cell r="AY60"/>
          <cell r="AZ60"/>
          <cell r="BA60"/>
          <cell r="BB60" t="str">
            <v>CT</v>
          </cell>
          <cell r="BC60"/>
          <cell r="BD60"/>
          <cell r="BE60"/>
          <cell r="BF60"/>
        </row>
        <row r="61">
          <cell r="D61">
            <v>6545</v>
          </cell>
          <cell r="E61" t="str">
            <v>Mitsumori (2007)</v>
          </cell>
          <cell r="F61" t="str">
            <v>RCT</v>
          </cell>
          <cell r="G61"/>
          <cell r="H61"/>
          <cell r="I61"/>
          <cell r="J61" t="str">
            <v>흉부종양</v>
          </cell>
          <cell r="K61" t="str">
            <v>폐암</v>
          </cell>
          <cell r="L61" t="str">
            <v>국소 진행성 비소세포폐암</v>
          </cell>
          <cell r="M61"/>
          <cell r="N61"/>
          <cell r="O61"/>
          <cell r="P61">
            <v>80</v>
          </cell>
          <cell r="Q61"/>
          <cell r="R61">
            <v>40</v>
          </cell>
          <cell r="S61">
            <v>40</v>
          </cell>
          <cell r="T61" t="str">
            <v>80 (40+40)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 t="str">
            <v>RT+HT</v>
          </cell>
          <cell r="AI61"/>
          <cell r="AJ61"/>
          <cell r="AK61"/>
          <cell r="AL61"/>
          <cell r="AM61"/>
          <cell r="AN61" t="str">
            <v>regional</v>
          </cell>
          <cell r="AO61"/>
          <cell r="AP61"/>
          <cell r="AQ61" t="str">
            <v>평균40.3</v>
          </cell>
          <cell r="AR61" t="str">
            <v>60 min</v>
          </cell>
          <cell r="AS61" t="str">
            <v>주 1회 (평균4.6회)</v>
          </cell>
          <cell r="AT61"/>
          <cell r="AU61" t="str">
            <v>RF</v>
          </cell>
          <cell r="AV61" t="str">
            <v>NR</v>
          </cell>
          <cell r="AW61"/>
          <cell r="AX61"/>
          <cell r="AY61"/>
          <cell r="AZ61"/>
          <cell r="BA61"/>
          <cell r="BB61" t="str">
            <v>RT</v>
          </cell>
          <cell r="BC61"/>
          <cell r="BD61"/>
          <cell r="BE61"/>
          <cell r="BF61"/>
        </row>
        <row r="62">
          <cell r="D62">
            <v>7485</v>
          </cell>
          <cell r="E62" t="str">
            <v>Sakurai (2002)</v>
          </cell>
          <cell r="F62" t="str">
            <v>NRCT</v>
          </cell>
          <cell r="G62"/>
          <cell r="H62"/>
          <cell r="I62"/>
          <cell r="J62" t="str">
            <v>흉부종양</v>
          </cell>
          <cell r="K62" t="str">
            <v>폐암</v>
          </cell>
          <cell r="L62" t="str">
            <v>비소세포 폐암</v>
          </cell>
          <cell r="M62"/>
          <cell r="N62"/>
          <cell r="O62"/>
          <cell r="P62">
            <v>26</v>
          </cell>
          <cell r="Q62"/>
          <cell r="R62">
            <v>13</v>
          </cell>
          <cell r="S62">
            <v>13</v>
          </cell>
          <cell r="T62" t="str">
            <v>26 (13+13)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 t="str">
            <v>RT+HT</v>
          </cell>
          <cell r="AI62"/>
          <cell r="AJ62"/>
          <cell r="AK62"/>
          <cell r="AL62"/>
          <cell r="AM62"/>
          <cell r="AN62" t="str">
            <v>regional</v>
          </cell>
          <cell r="AO62" t="str">
            <v>Thermox-1000</v>
          </cell>
          <cell r="AP62"/>
          <cell r="AQ62">
            <v>42</v>
          </cell>
          <cell r="AR62" t="str">
            <v>45-60 min</v>
          </cell>
          <cell r="AS62" t="str">
            <v>32회</v>
          </cell>
          <cell r="AT62"/>
          <cell r="AU62" t="str">
            <v>RF</v>
          </cell>
          <cell r="AV62" t="str">
            <v>NR</v>
          </cell>
          <cell r="AW62"/>
          <cell r="AX62"/>
          <cell r="AY62"/>
          <cell r="AZ62"/>
          <cell r="BA62"/>
          <cell r="BB62" t="str">
            <v>RT</v>
          </cell>
          <cell r="BC62"/>
          <cell r="BD62"/>
          <cell r="BE62"/>
          <cell r="BF62"/>
        </row>
        <row r="63">
          <cell r="D63">
            <v>18404</v>
          </cell>
          <cell r="E63" t="str">
            <v>Kim (2015)</v>
          </cell>
          <cell r="F63" t="str">
            <v>NRCT</v>
          </cell>
          <cell r="G63"/>
          <cell r="H63"/>
          <cell r="I63"/>
          <cell r="J63" t="str">
            <v>흉부종양</v>
          </cell>
          <cell r="K63" t="str">
            <v>폐암</v>
          </cell>
          <cell r="L63" t="str">
            <v>폐암</v>
          </cell>
          <cell r="M63"/>
          <cell r="N63"/>
          <cell r="O63"/>
          <cell r="P63">
            <v>210</v>
          </cell>
          <cell r="Q63"/>
          <cell r="R63">
            <v>35</v>
          </cell>
          <cell r="S63">
            <v>175</v>
          </cell>
          <cell r="T63" t="str">
            <v>210 (35+175)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 t="str">
            <v>conventional Tx+HT</v>
          </cell>
          <cell r="AI63"/>
          <cell r="AJ63"/>
          <cell r="AK63"/>
          <cell r="AL63"/>
          <cell r="AM63"/>
          <cell r="AN63" t="str">
            <v>regional</v>
          </cell>
          <cell r="AO63" t="str">
            <v>EHY-2000</v>
          </cell>
          <cell r="AP63"/>
          <cell r="AQ63" t="str">
            <v>39~42</v>
          </cell>
          <cell r="AR63" t="str">
            <v>60 min</v>
          </cell>
          <cell r="AS63" t="str">
            <v>주 2~3회, 평균 10.3주(1~42 주)</v>
          </cell>
          <cell r="AT63"/>
          <cell r="AU63" t="str">
            <v>RF</v>
          </cell>
          <cell r="AV63" t="str">
            <v>13.56 MHz</v>
          </cell>
          <cell r="AW63"/>
          <cell r="AX63"/>
          <cell r="AY63"/>
          <cell r="AZ63"/>
          <cell r="BA63"/>
          <cell r="BB63" t="str">
            <v>conventional Tx</v>
          </cell>
          <cell r="BC63"/>
          <cell r="BD63"/>
          <cell r="BE63"/>
          <cell r="BF6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tabSelected="1" zoomScaleNormal="100" workbookViewId="0">
      <pane xSplit="1" ySplit="4" topLeftCell="B5" activePane="bottomRight" state="frozen"/>
      <selection pane="topRight" activeCell="E1" sqref="E1"/>
      <selection pane="bottomLeft" activeCell="A31" sqref="A31"/>
      <selection pane="bottomRight" activeCell="F8" sqref="F8"/>
    </sheetView>
  </sheetViews>
  <sheetFormatPr defaultRowHeight="12" x14ac:dyDescent="0.3"/>
  <cols>
    <col min="1" max="1" width="0" style="1" hidden="1" customWidth="1"/>
    <col min="2" max="2" width="13.5" style="1" customWidth="1"/>
    <col min="3" max="9" width="9" style="1"/>
    <col min="10" max="10" width="17" style="1" customWidth="1"/>
    <col min="11" max="11" width="9" style="1"/>
    <col min="12" max="12" width="20.625" style="1" customWidth="1"/>
    <col min="13" max="37" width="9" style="1"/>
    <col min="38" max="38" width="11.5" style="1" customWidth="1"/>
    <col min="39" max="39" width="12.125" style="1" customWidth="1"/>
    <col min="40" max="41" width="9" style="1"/>
    <col min="42" max="42" width="19.75" style="1" customWidth="1"/>
    <col min="43" max="54" width="9" style="1"/>
    <col min="55" max="55" width="9" style="43"/>
    <col min="56" max="16384" width="9" style="1"/>
  </cols>
  <sheetData>
    <row r="1" spans="1:55" hidden="1" x14ac:dyDescent="0.3"/>
    <row r="2" spans="1:55" hidden="1" x14ac:dyDescent="0.3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  <c r="U2" s="1">
        <v>21</v>
      </c>
      <c r="V2" s="1">
        <v>22</v>
      </c>
      <c r="W2" s="1">
        <v>23</v>
      </c>
      <c r="X2" s="1">
        <v>24</v>
      </c>
      <c r="Y2" s="1">
        <v>25</v>
      </c>
      <c r="Z2" s="1">
        <v>26</v>
      </c>
      <c r="AA2" s="1">
        <v>27</v>
      </c>
      <c r="AB2" s="1">
        <v>28</v>
      </c>
      <c r="AC2" s="1">
        <v>29</v>
      </c>
      <c r="AD2" s="1">
        <v>30</v>
      </c>
      <c r="AE2" s="1">
        <v>31</v>
      </c>
      <c r="AF2" s="1">
        <v>32</v>
      </c>
      <c r="AG2" s="1">
        <v>33</v>
      </c>
      <c r="AH2" s="1">
        <v>34</v>
      </c>
      <c r="AI2" s="1">
        <v>35</v>
      </c>
      <c r="AJ2" s="1">
        <v>36</v>
      </c>
      <c r="AK2" s="1">
        <v>37</v>
      </c>
      <c r="AL2" s="1">
        <v>38</v>
      </c>
      <c r="AM2" s="1">
        <v>39</v>
      </c>
      <c r="AN2" s="1">
        <v>40</v>
      </c>
      <c r="AO2" s="1">
        <v>41</v>
      </c>
      <c r="AP2" s="1">
        <v>42</v>
      </c>
      <c r="AQ2" s="1">
        <v>43</v>
      </c>
      <c r="AR2" s="1">
        <v>44</v>
      </c>
      <c r="AS2" s="1">
        <v>45</v>
      </c>
      <c r="AT2" s="1">
        <v>46</v>
      </c>
      <c r="AU2" s="1">
        <v>47</v>
      </c>
      <c r="AV2" s="1">
        <v>48</v>
      </c>
      <c r="AW2" s="1">
        <v>49</v>
      </c>
      <c r="AX2" s="1">
        <v>50</v>
      </c>
      <c r="AY2" s="1">
        <v>51</v>
      </c>
      <c r="AZ2" s="1">
        <v>52</v>
      </c>
      <c r="BA2" s="1">
        <v>53</v>
      </c>
      <c r="BB2" s="1">
        <v>54</v>
      </c>
      <c r="BC2" s="43">
        <v>55</v>
      </c>
    </row>
    <row r="3" spans="1:55" s="20" customFormat="1" x14ac:dyDescent="0.3">
      <c r="A3" s="49"/>
      <c r="B3" s="49"/>
      <c r="C3" s="49"/>
      <c r="D3" s="49"/>
      <c r="E3" s="49"/>
      <c r="F3" s="49"/>
      <c r="G3" s="50" t="s">
        <v>162</v>
      </c>
      <c r="H3" s="51"/>
      <c r="I3" s="52"/>
      <c r="J3" s="53" t="s">
        <v>6</v>
      </c>
      <c r="K3" s="54"/>
      <c r="L3" s="52"/>
      <c r="M3" s="53" t="s">
        <v>18</v>
      </c>
      <c r="N3" s="51"/>
      <c r="O3" s="51"/>
      <c r="P3" s="51"/>
      <c r="Q3" s="51"/>
      <c r="R3" s="51"/>
      <c r="S3" s="52"/>
      <c r="T3" s="53" t="s">
        <v>17</v>
      </c>
      <c r="U3" s="51"/>
      <c r="V3" s="51"/>
      <c r="W3" s="51"/>
      <c r="X3" s="51"/>
      <c r="Y3" s="51"/>
      <c r="Z3" s="51"/>
      <c r="AA3" s="51"/>
      <c r="AB3" s="51"/>
      <c r="AC3" s="51"/>
      <c r="AD3" s="52"/>
      <c r="AE3" s="53" t="s">
        <v>28</v>
      </c>
      <c r="AF3" s="51" t="s">
        <v>29</v>
      </c>
      <c r="AG3" s="51"/>
      <c r="AH3" s="51"/>
      <c r="AI3" s="50" t="s">
        <v>33</v>
      </c>
      <c r="AJ3" s="52"/>
      <c r="AK3" s="51" t="s">
        <v>35</v>
      </c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0" t="s">
        <v>46</v>
      </c>
      <c r="AX3" s="52"/>
      <c r="AY3" s="53" t="s">
        <v>49</v>
      </c>
      <c r="AZ3" s="55"/>
      <c r="BA3" s="53" t="s">
        <v>50</v>
      </c>
      <c r="BB3" s="52"/>
      <c r="BC3" s="56" t="s">
        <v>56</v>
      </c>
    </row>
    <row r="4" spans="1:55" s="20" customFormat="1" x14ac:dyDescent="0.3">
      <c r="A4" s="56" t="s">
        <v>164</v>
      </c>
      <c r="B4" s="56" t="s">
        <v>0</v>
      </c>
      <c r="C4" s="56" t="s">
        <v>1</v>
      </c>
      <c r="D4" s="56" t="s">
        <v>2</v>
      </c>
      <c r="E4" s="56" t="s">
        <v>4</v>
      </c>
      <c r="F4" s="56" t="s">
        <v>3</v>
      </c>
      <c r="G4" s="56" t="s">
        <v>118</v>
      </c>
      <c r="H4" s="56" t="s">
        <v>5</v>
      </c>
      <c r="I4" s="56" t="s">
        <v>123</v>
      </c>
      <c r="J4" s="56" t="s">
        <v>19</v>
      </c>
      <c r="K4" s="56" t="s">
        <v>14</v>
      </c>
      <c r="L4" s="56" t="s">
        <v>7</v>
      </c>
      <c r="M4" s="56" t="s">
        <v>9</v>
      </c>
      <c r="N4" s="56" t="s">
        <v>13</v>
      </c>
      <c r="O4" s="56" t="s">
        <v>8</v>
      </c>
      <c r="P4" s="56" t="s">
        <v>10</v>
      </c>
      <c r="Q4" s="56" t="s">
        <v>161</v>
      </c>
      <c r="R4" s="56" t="s">
        <v>12</v>
      </c>
      <c r="S4" s="56" t="s">
        <v>11</v>
      </c>
      <c r="T4" s="56" t="s">
        <v>15</v>
      </c>
      <c r="U4" s="56" t="s">
        <v>16</v>
      </c>
      <c r="V4" s="56" t="s">
        <v>21</v>
      </c>
      <c r="W4" s="56" t="s">
        <v>20</v>
      </c>
      <c r="X4" s="56" t="s">
        <v>22</v>
      </c>
      <c r="Y4" s="56" t="s">
        <v>23</v>
      </c>
      <c r="Z4" s="56" t="s">
        <v>24</v>
      </c>
      <c r="AA4" s="56" t="s">
        <v>25</v>
      </c>
      <c r="AB4" s="56" t="s">
        <v>26</v>
      </c>
      <c r="AC4" s="56" t="s">
        <v>27</v>
      </c>
      <c r="AD4" s="56" t="s">
        <v>55</v>
      </c>
      <c r="AE4" s="56" t="s">
        <v>28</v>
      </c>
      <c r="AF4" s="56" t="s">
        <v>31</v>
      </c>
      <c r="AG4" s="56" t="s">
        <v>32</v>
      </c>
      <c r="AH4" s="56" t="s">
        <v>36</v>
      </c>
      <c r="AI4" s="56" t="s">
        <v>34</v>
      </c>
      <c r="AJ4" s="56" t="s">
        <v>30</v>
      </c>
      <c r="AK4" s="56" t="s">
        <v>37</v>
      </c>
      <c r="AL4" s="56" t="s">
        <v>38</v>
      </c>
      <c r="AM4" s="56" t="s">
        <v>137</v>
      </c>
      <c r="AN4" s="56" t="s">
        <v>147</v>
      </c>
      <c r="AO4" s="56" t="s">
        <v>39</v>
      </c>
      <c r="AP4" s="56" t="s">
        <v>36</v>
      </c>
      <c r="AQ4" s="56" t="s">
        <v>40</v>
      </c>
      <c r="AR4" s="56" t="s">
        <v>41</v>
      </c>
      <c r="AS4" s="56" t="s">
        <v>42</v>
      </c>
      <c r="AT4" s="56" t="s">
        <v>43</v>
      </c>
      <c r="AU4" s="56" t="s">
        <v>44</v>
      </c>
      <c r="AV4" s="56" t="s">
        <v>45</v>
      </c>
      <c r="AW4" s="56" t="s">
        <v>47</v>
      </c>
      <c r="AX4" s="56" t="s">
        <v>48</v>
      </c>
      <c r="AY4" s="56" t="s">
        <v>51</v>
      </c>
      <c r="AZ4" s="56" t="s">
        <v>54</v>
      </c>
      <c r="BA4" s="56" t="s">
        <v>52</v>
      </c>
      <c r="BB4" s="56" t="s">
        <v>53</v>
      </c>
      <c r="BC4" s="56" t="s">
        <v>56</v>
      </c>
    </row>
    <row r="5" spans="1:55" s="31" customFormat="1" ht="16.5" x14ac:dyDescent="0.3">
      <c r="A5" s="27">
        <v>1761</v>
      </c>
      <c r="B5" s="27" t="s">
        <v>110</v>
      </c>
      <c r="C5" s="29" t="s">
        <v>282</v>
      </c>
      <c r="D5" s="27" t="s">
        <v>203</v>
      </c>
      <c r="E5" s="27">
        <v>1</v>
      </c>
      <c r="F5" s="27" t="s">
        <v>278</v>
      </c>
      <c r="G5" s="27" t="s">
        <v>119</v>
      </c>
      <c r="H5" s="27" t="s">
        <v>120</v>
      </c>
      <c r="I5" s="27" t="s">
        <v>120</v>
      </c>
      <c r="J5" s="27" t="s">
        <v>204</v>
      </c>
      <c r="K5" s="30" t="s">
        <v>177</v>
      </c>
      <c r="L5" s="27" t="s">
        <v>497</v>
      </c>
      <c r="M5" s="27">
        <v>136</v>
      </c>
      <c r="N5" s="27" t="s">
        <v>191</v>
      </c>
      <c r="O5" s="28">
        <v>68</v>
      </c>
      <c r="P5" s="28">
        <v>68</v>
      </c>
      <c r="Q5" s="28" t="s">
        <v>156</v>
      </c>
      <c r="R5" s="30" t="s">
        <v>177</v>
      </c>
      <c r="S5" s="30" t="s">
        <v>186</v>
      </c>
      <c r="T5" s="27" t="s">
        <v>205</v>
      </c>
      <c r="U5" s="27" t="s">
        <v>279</v>
      </c>
      <c r="V5" s="30" t="s">
        <v>177</v>
      </c>
      <c r="W5" s="29" t="s">
        <v>280</v>
      </c>
      <c r="X5" s="27" t="s">
        <v>288</v>
      </c>
      <c r="Y5" s="27" t="s">
        <v>445</v>
      </c>
      <c r="Z5" s="30" t="s">
        <v>177</v>
      </c>
      <c r="AA5" s="30" t="s">
        <v>177</v>
      </c>
      <c r="AB5" s="30" t="s">
        <v>177</v>
      </c>
      <c r="AC5" s="30" t="s">
        <v>177</v>
      </c>
      <c r="AD5" s="27" t="s">
        <v>494</v>
      </c>
      <c r="AE5" s="27" t="s">
        <v>128</v>
      </c>
      <c r="AF5" s="30" t="s">
        <v>177</v>
      </c>
      <c r="AG5" s="30" t="s">
        <v>177</v>
      </c>
      <c r="AH5" s="30" t="s">
        <v>177</v>
      </c>
      <c r="AI5" s="27" t="s">
        <v>281</v>
      </c>
      <c r="AJ5" s="27" t="s">
        <v>283</v>
      </c>
      <c r="AK5" s="27" t="s">
        <v>132</v>
      </c>
      <c r="AL5" s="27" t="s">
        <v>138</v>
      </c>
      <c r="AM5" s="27" t="s">
        <v>139</v>
      </c>
      <c r="AN5" s="27" t="s">
        <v>144</v>
      </c>
      <c r="AO5" s="27">
        <v>60</v>
      </c>
      <c r="AP5" s="27" t="s">
        <v>154</v>
      </c>
      <c r="AQ5" s="42" t="s">
        <v>284</v>
      </c>
      <c r="AR5" s="27" t="s">
        <v>148</v>
      </c>
      <c r="AS5" s="27" t="s">
        <v>149</v>
      </c>
      <c r="AT5" s="44" t="s">
        <v>177</v>
      </c>
      <c r="AU5" s="44" t="s">
        <v>177</v>
      </c>
      <c r="AV5" s="44" t="s">
        <v>177</v>
      </c>
      <c r="AW5" s="44" t="s">
        <v>177</v>
      </c>
      <c r="AX5" s="44" t="s">
        <v>177</v>
      </c>
      <c r="AY5" s="27" t="s">
        <v>129</v>
      </c>
      <c r="AZ5" s="44" t="s">
        <v>177</v>
      </c>
      <c r="BA5" s="44" t="s">
        <v>177</v>
      </c>
      <c r="BB5" s="44" t="s">
        <v>177</v>
      </c>
      <c r="BC5" s="27" t="s">
        <v>439</v>
      </c>
    </row>
    <row r="6" spans="1:55" s="31" customFormat="1" ht="84" x14ac:dyDescent="0.3">
      <c r="A6" s="27">
        <v>1834</v>
      </c>
      <c r="B6" s="27" t="s">
        <v>111</v>
      </c>
      <c r="C6" s="29" t="s">
        <v>116</v>
      </c>
      <c r="D6" s="27" t="s">
        <v>203</v>
      </c>
      <c r="E6" s="27">
        <v>1</v>
      </c>
      <c r="F6" s="27" t="s">
        <v>289</v>
      </c>
      <c r="G6" s="27" t="s">
        <v>119</v>
      </c>
      <c r="H6" s="27" t="s">
        <v>120</v>
      </c>
      <c r="I6" s="27" t="s">
        <v>290</v>
      </c>
      <c r="J6" s="27" t="s">
        <v>207</v>
      </c>
      <c r="K6" s="30" t="s">
        <v>355</v>
      </c>
      <c r="L6" s="27" t="s">
        <v>498</v>
      </c>
      <c r="M6" s="27">
        <v>93</v>
      </c>
      <c r="N6" s="27" t="s">
        <v>191</v>
      </c>
      <c r="O6" s="28">
        <v>48</v>
      </c>
      <c r="P6" s="28">
        <v>45</v>
      </c>
      <c r="Q6" s="28" t="s">
        <v>157</v>
      </c>
      <c r="R6" s="30" t="s">
        <v>177</v>
      </c>
      <c r="S6" s="30" t="s">
        <v>186</v>
      </c>
      <c r="T6" s="27" t="s">
        <v>208</v>
      </c>
      <c r="U6" s="27" t="s">
        <v>302</v>
      </c>
      <c r="V6" s="27"/>
      <c r="W6" s="27" t="s">
        <v>303</v>
      </c>
      <c r="X6" s="27" t="s">
        <v>304</v>
      </c>
      <c r="Y6" s="27" t="s">
        <v>305</v>
      </c>
      <c r="Z6" s="27" t="s">
        <v>306</v>
      </c>
      <c r="AA6" s="27" t="s">
        <v>307</v>
      </c>
      <c r="AB6" s="30" t="s">
        <v>308</v>
      </c>
      <c r="AC6" s="30" t="s">
        <v>309</v>
      </c>
      <c r="AD6" s="27" t="s">
        <v>312</v>
      </c>
      <c r="AE6" s="27" t="s">
        <v>128</v>
      </c>
      <c r="AF6" s="30" t="s">
        <v>177</v>
      </c>
      <c r="AG6" s="30" t="s">
        <v>177</v>
      </c>
      <c r="AH6" s="30" t="s">
        <v>177</v>
      </c>
      <c r="AI6" s="27" t="s">
        <v>291</v>
      </c>
      <c r="AJ6" s="29" t="s">
        <v>311</v>
      </c>
      <c r="AK6" s="27" t="s">
        <v>293</v>
      </c>
      <c r="AL6" s="27" t="s">
        <v>140</v>
      </c>
      <c r="AM6" s="27" t="s">
        <v>141</v>
      </c>
      <c r="AN6" s="27" t="s">
        <v>124</v>
      </c>
      <c r="AO6" s="27" t="s">
        <v>496</v>
      </c>
      <c r="AP6" s="27" t="s">
        <v>310</v>
      </c>
      <c r="AQ6" s="42" t="s">
        <v>292</v>
      </c>
      <c r="AR6" s="27" t="s">
        <v>148</v>
      </c>
      <c r="AS6" s="27" t="s">
        <v>150</v>
      </c>
      <c r="AT6" s="44" t="s">
        <v>177</v>
      </c>
      <c r="AU6" s="27" t="s">
        <v>210</v>
      </c>
      <c r="AV6" s="45" t="s">
        <v>209</v>
      </c>
      <c r="AW6" s="27"/>
      <c r="AX6" s="27"/>
      <c r="AY6" s="27" t="s">
        <v>129</v>
      </c>
      <c r="AZ6" s="27" t="s">
        <v>211</v>
      </c>
      <c r="BA6" s="44" t="s">
        <v>177</v>
      </c>
      <c r="BB6" s="44" t="s">
        <v>177</v>
      </c>
      <c r="BC6" s="27" t="s">
        <v>440</v>
      </c>
    </row>
    <row r="7" spans="1:55" s="31" customFormat="1" ht="16.5" x14ac:dyDescent="0.3">
      <c r="A7" s="27">
        <v>4997</v>
      </c>
      <c r="B7" s="27" t="s">
        <v>112</v>
      </c>
      <c r="C7" s="29" t="s">
        <v>116</v>
      </c>
      <c r="D7" s="27" t="s">
        <v>203</v>
      </c>
      <c r="E7" s="27">
        <v>1</v>
      </c>
      <c r="F7" s="27" t="s">
        <v>353</v>
      </c>
      <c r="G7" s="27" t="s">
        <v>119</v>
      </c>
      <c r="H7" s="27" t="s">
        <v>120</v>
      </c>
      <c r="I7" s="27" t="s">
        <v>354</v>
      </c>
      <c r="J7" s="27" t="s">
        <v>223</v>
      </c>
      <c r="K7" s="30" t="s">
        <v>356</v>
      </c>
      <c r="L7" s="27" t="s">
        <v>499</v>
      </c>
      <c r="M7" s="27">
        <v>119</v>
      </c>
      <c r="N7" s="27" t="s">
        <v>192</v>
      </c>
      <c r="O7" s="28">
        <v>43</v>
      </c>
      <c r="P7" s="28">
        <v>39</v>
      </c>
      <c r="Q7" s="28" t="s">
        <v>159</v>
      </c>
      <c r="R7" s="28" t="s">
        <v>125</v>
      </c>
      <c r="S7" s="30" t="s">
        <v>186</v>
      </c>
      <c r="T7" s="27" t="s">
        <v>362</v>
      </c>
      <c r="U7" s="27" t="s">
        <v>363</v>
      </c>
      <c r="V7" s="30" t="s">
        <v>177</v>
      </c>
      <c r="W7" s="27"/>
      <c r="X7" s="46" t="s">
        <v>500</v>
      </c>
      <c r="Y7" s="46" t="s">
        <v>364</v>
      </c>
      <c r="Z7" s="30" t="s">
        <v>177</v>
      </c>
      <c r="AA7" s="30" t="s">
        <v>177</v>
      </c>
      <c r="AB7" s="30" t="s">
        <v>177</v>
      </c>
      <c r="AC7" s="30" t="s">
        <v>177</v>
      </c>
      <c r="AD7" s="27" t="s">
        <v>270</v>
      </c>
      <c r="AE7" s="27" t="s">
        <v>131</v>
      </c>
      <c r="AF7" s="30" t="s">
        <v>177</v>
      </c>
      <c r="AG7" s="30" t="s">
        <v>177</v>
      </c>
      <c r="AH7" s="30" t="s">
        <v>177</v>
      </c>
      <c r="AI7" s="29" t="s">
        <v>359</v>
      </c>
      <c r="AJ7" s="29" t="s">
        <v>358</v>
      </c>
      <c r="AK7" s="27" t="s">
        <v>132</v>
      </c>
      <c r="AL7" s="27" t="s">
        <v>142</v>
      </c>
      <c r="AM7" s="27" t="s">
        <v>143</v>
      </c>
      <c r="AN7" s="27" t="s">
        <v>145</v>
      </c>
      <c r="AO7" s="27">
        <v>60</v>
      </c>
      <c r="AP7" s="27" t="s">
        <v>153</v>
      </c>
      <c r="AQ7" s="34" t="s">
        <v>360</v>
      </c>
      <c r="AR7" s="27" t="s">
        <v>148</v>
      </c>
      <c r="AS7" s="27" t="s">
        <v>361</v>
      </c>
      <c r="AT7" s="27"/>
      <c r="AU7" s="27" t="s">
        <v>224</v>
      </c>
      <c r="AV7" s="27" t="s">
        <v>132</v>
      </c>
      <c r="AW7" s="47" t="s">
        <v>357</v>
      </c>
      <c r="AX7" s="47" t="s">
        <v>501</v>
      </c>
      <c r="AY7" s="27" t="s">
        <v>225</v>
      </c>
      <c r="AZ7" s="27" t="s">
        <v>226</v>
      </c>
      <c r="BA7" s="44" t="s">
        <v>177</v>
      </c>
      <c r="BB7" s="44" t="s">
        <v>177</v>
      </c>
      <c r="BC7" s="27" t="s">
        <v>441</v>
      </c>
    </row>
    <row r="8" spans="1:55" s="31" customFormat="1" ht="204" x14ac:dyDescent="0.3">
      <c r="A8" s="27">
        <v>5643</v>
      </c>
      <c r="B8" s="27" t="s">
        <v>113</v>
      </c>
      <c r="C8" s="29" t="s">
        <v>117</v>
      </c>
      <c r="D8" s="27" t="s">
        <v>176</v>
      </c>
      <c r="E8" s="27">
        <v>1</v>
      </c>
      <c r="F8" s="30" t="s">
        <v>177</v>
      </c>
      <c r="G8" s="27" t="s">
        <v>119</v>
      </c>
      <c r="H8" s="27" t="s">
        <v>120</v>
      </c>
      <c r="I8" s="27" t="s">
        <v>121</v>
      </c>
      <c r="J8" s="30" t="s">
        <v>188</v>
      </c>
      <c r="K8" s="30" t="s">
        <v>177</v>
      </c>
      <c r="L8" s="27" t="s">
        <v>502</v>
      </c>
      <c r="M8" s="27">
        <v>80</v>
      </c>
      <c r="N8" s="27" t="s">
        <v>191</v>
      </c>
      <c r="O8" s="28">
        <v>40</v>
      </c>
      <c r="P8" s="28">
        <v>40</v>
      </c>
      <c r="Q8" s="28" t="s">
        <v>158</v>
      </c>
      <c r="R8" s="30" t="s">
        <v>177</v>
      </c>
      <c r="S8" s="30" t="s">
        <v>186</v>
      </c>
      <c r="T8" s="27" t="s">
        <v>179</v>
      </c>
      <c r="U8" s="27" t="s">
        <v>376</v>
      </c>
      <c r="V8" s="30" t="s">
        <v>177</v>
      </c>
      <c r="W8" s="30" t="s">
        <v>377</v>
      </c>
      <c r="X8" s="27" t="s">
        <v>288</v>
      </c>
      <c r="Y8" s="27" t="s">
        <v>378</v>
      </c>
      <c r="Z8" s="30"/>
      <c r="AA8" s="30"/>
      <c r="AB8" s="30"/>
      <c r="AC8" s="30"/>
      <c r="AD8" s="27" t="s">
        <v>232</v>
      </c>
      <c r="AE8" s="27" t="s">
        <v>130</v>
      </c>
      <c r="AF8" s="30" t="s">
        <v>177</v>
      </c>
      <c r="AG8" s="30" t="s">
        <v>177</v>
      </c>
      <c r="AH8" s="27" t="s">
        <v>155</v>
      </c>
      <c r="AI8" s="29" t="s">
        <v>375</v>
      </c>
      <c r="AJ8" s="29" t="s">
        <v>374</v>
      </c>
      <c r="AK8" s="27" t="s">
        <v>134</v>
      </c>
      <c r="AL8" s="27" t="s">
        <v>135</v>
      </c>
      <c r="AM8" s="30" t="s">
        <v>177</v>
      </c>
      <c r="AN8" s="27" t="s">
        <v>146</v>
      </c>
      <c r="AO8" s="27">
        <v>60</v>
      </c>
      <c r="AP8" s="27" t="s">
        <v>371</v>
      </c>
      <c r="AQ8" s="34" t="s">
        <v>373</v>
      </c>
      <c r="AR8" s="27" t="s">
        <v>148</v>
      </c>
      <c r="AS8" s="27" t="s">
        <v>151</v>
      </c>
      <c r="AT8" s="27" t="s">
        <v>180</v>
      </c>
      <c r="AU8" s="48" t="s">
        <v>503</v>
      </c>
      <c r="AV8" s="30" t="s">
        <v>372</v>
      </c>
      <c r="AW8" s="30" t="s">
        <v>177</v>
      </c>
      <c r="AX8" s="30" t="s">
        <v>177</v>
      </c>
      <c r="AY8" s="27" t="s">
        <v>129</v>
      </c>
      <c r="AZ8" s="27"/>
      <c r="BA8" s="27"/>
      <c r="BB8" s="27"/>
      <c r="BC8" s="27" t="s">
        <v>442</v>
      </c>
    </row>
    <row r="9" spans="1:55" s="31" customFormat="1" ht="16.5" x14ac:dyDescent="0.3">
      <c r="A9" s="27">
        <v>6545</v>
      </c>
      <c r="B9" s="27" t="s">
        <v>114</v>
      </c>
      <c r="C9" s="29" t="s">
        <v>117</v>
      </c>
      <c r="D9" s="27" t="s">
        <v>383</v>
      </c>
      <c r="E9" s="27">
        <v>5</v>
      </c>
      <c r="F9" s="27" t="s">
        <v>382</v>
      </c>
      <c r="G9" s="27" t="s">
        <v>119</v>
      </c>
      <c r="H9" s="27" t="s">
        <v>120</v>
      </c>
      <c r="I9" s="27" t="s">
        <v>122</v>
      </c>
      <c r="J9" s="27" t="s">
        <v>381</v>
      </c>
      <c r="K9" s="30" t="s">
        <v>177</v>
      </c>
      <c r="L9" s="27" t="s">
        <v>504</v>
      </c>
      <c r="M9" s="27">
        <v>80</v>
      </c>
      <c r="N9" s="27" t="s">
        <v>191</v>
      </c>
      <c r="O9" s="28">
        <v>40</v>
      </c>
      <c r="P9" s="28">
        <v>40</v>
      </c>
      <c r="Q9" s="28" t="s">
        <v>158</v>
      </c>
      <c r="R9" s="30" t="s">
        <v>177</v>
      </c>
      <c r="S9" s="30" t="s">
        <v>227</v>
      </c>
      <c r="T9" s="27" t="s">
        <v>228</v>
      </c>
      <c r="U9" s="30" t="s">
        <v>384</v>
      </c>
      <c r="V9" s="30" t="s">
        <v>177</v>
      </c>
      <c r="W9" s="27" t="s">
        <v>385</v>
      </c>
      <c r="X9" s="27" t="s">
        <v>229</v>
      </c>
      <c r="Y9" s="27" t="s">
        <v>446</v>
      </c>
      <c r="Z9" s="30" t="s">
        <v>304</v>
      </c>
      <c r="AA9" s="46" t="s">
        <v>386</v>
      </c>
      <c r="AB9" s="46" t="s">
        <v>277</v>
      </c>
      <c r="AC9" s="46" t="s">
        <v>387</v>
      </c>
      <c r="AD9" s="27" t="s">
        <v>391</v>
      </c>
      <c r="AE9" s="27" t="s">
        <v>126</v>
      </c>
      <c r="AF9" s="27" t="s">
        <v>388</v>
      </c>
      <c r="AG9" s="29" t="s">
        <v>389</v>
      </c>
      <c r="AH9" s="27" t="s">
        <v>390</v>
      </c>
      <c r="AI9" s="27"/>
      <c r="AJ9" s="27"/>
      <c r="AK9" s="27" t="s">
        <v>133</v>
      </c>
      <c r="AL9" s="27" t="s">
        <v>230</v>
      </c>
      <c r="AM9" s="27" t="s">
        <v>231</v>
      </c>
      <c r="AN9" s="27">
        <v>40.299999999999997</v>
      </c>
      <c r="AO9" s="27">
        <v>60</v>
      </c>
      <c r="AP9" s="27" t="s">
        <v>152</v>
      </c>
      <c r="AQ9" s="34" t="s">
        <v>170</v>
      </c>
      <c r="AR9" s="27" t="s">
        <v>148</v>
      </c>
      <c r="AS9" s="27" t="s">
        <v>136</v>
      </c>
      <c r="AT9" s="27" t="s">
        <v>136</v>
      </c>
      <c r="AU9" s="27" t="s">
        <v>136</v>
      </c>
      <c r="AV9" s="27" t="s">
        <v>136</v>
      </c>
      <c r="AW9" s="44" t="s">
        <v>177</v>
      </c>
      <c r="AX9" s="44" t="s">
        <v>177</v>
      </c>
      <c r="AY9" s="27" t="s">
        <v>127</v>
      </c>
      <c r="AZ9" s="44" t="s">
        <v>177</v>
      </c>
      <c r="BA9" s="44" t="s">
        <v>177</v>
      </c>
      <c r="BB9" s="44" t="s">
        <v>177</v>
      </c>
      <c r="BC9" s="27" t="s">
        <v>443</v>
      </c>
    </row>
    <row r="10" spans="1:55" s="31" customFormat="1" x14ac:dyDescent="0.3">
      <c r="A10" s="27">
        <v>7485</v>
      </c>
      <c r="B10" s="27" t="s">
        <v>115</v>
      </c>
      <c r="C10" s="29" t="s">
        <v>437</v>
      </c>
      <c r="D10" s="27" t="s">
        <v>172</v>
      </c>
      <c r="E10" s="27">
        <v>1</v>
      </c>
      <c r="F10" s="27" t="s">
        <v>410</v>
      </c>
      <c r="G10" s="27" t="s">
        <v>119</v>
      </c>
      <c r="H10" s="27" t="s">
        <v>120</v>
      </c>
      <c r="I10" s="27" t="s">
        <v>411</v>
      </c>
      <c r="J10" s="27" t="s">
        <v>185</v>
      </c>
      <c r="K10" s="30" t="s">
        <v>177</v>
      </c>
      <c r="L10" s="30" t="s">
        <v>177</v>
      </c>
      <c r="M10" s="27">
        <v>26</v>
      </c>
      <c r="N10" s="27" t="s">
        <v>171</v>
      </c>
      <c r="O10" s="28" t="s">
        <v>190</v>
      </c>
      <c r="P10" s="28" t="s">
        <v>193</v>
      </c>
      <c r="Q10" s="28" t="s">
        <v>160</v>
      </c>
      <c r="R10" s="30" t="s">
        <v>177</v>
      </c>
      <c r="S10" s="30" t="s">
        <v>186</v>
      </c>
      <c r="T10" s="27" t="s">
        <v>194</v>
      </c>
      <c r="U10" s="27" t="s">
        <v>412</v>
      </c>
      <c r="V10" s="27"/>
      <c r="W10" s="30" t="s">
        <v>413</v>
      </c>
      <c r="X10" s="27" t="s">
        <v>196</v>
      </c>
      <c r="Y10" s="27" t="s">
        <v>447</v>
      </c>
      <c r="Z10" s="27" t="s">
        <v>195</v>
      </c>
      <c r="AA10" s="29" t="s">
        <v>448</v>
      </c>
      <c r="AB10" s="30" t="s">
        <v>414</v>
      </c>
      <c r="AC10" s="46" t="s">
        <v>415</v>
      </c>
      <c r="AD10" s="27" t="s">
        <v>206</v>
      </c>
      <c r="AE10" s="27" t="s">
        <v>126</v>
      </c>
      <c r="AF10" s="27" t="s">
        <v>416</v>
      </c>
      <c r="AG10" s="30">
        <v>2</v>
      </c>
      <c r="AH10" s="30" t="s">
        <v>417</v>
      </c>
      <c r="AI10" s="30" t="s">
        <v>177</v>
      </c>
      <c r="AJ10" s="30" t="s">
        <v>177</v>
      </c>
      <c r="AK10" s="27" t="s">
        <v>133</v>
      </c>
      <c r="AL10" s="27" t="s">
        <v>418</v>
      </c>
      <c r="AM10" s="29" t="s">
        <v>419</v>
      </c>
      <c r="AN10" s="27">
        <v>42</v>
      </c>
      <c r="AO10" s="27" t="s">
        <v>496</v>
      </c>
      <c r="AP10" s="29" t="s">
        <v>505</v>
      </c>
      <c r="AQ10" s="34" t="s">
        <v>506</v>
      </c>
      <c r="AR10" s="27" t="s">
        <v>148</v>
      </c>
      <c r="AS10" s="30" t="s">
        <v>177</v>
      </c>
      <c r="AT10" s="30" t="s">
        <v>177</v>
      </c>
      <c r="AU10" s="27" t="s">
        <v>420</v>
      </c>
      <c r="AV10" s="29" t="s">
        <v>421</v>
      </c>
      <c r="AW10" s="30" t="s">
        <v>177</v>
      </c>
      <c r="AX10" s="30" t="s">
        <v>177</v>
      </c>
      <c r="AY10" s="27" t="s">
        <v>127</v>
      </c>
      <c r="AZ10" s="30" t="s">
        <v>177</v>
      </c>
      <c r="BA10" s="30" t="s">
        <v>177</v>
      </c>
      <c r="BB10" s="30" t="s">
        <v>177</v>
      </c>
      <c r="BC10" s="27" t="s">
        <v>444</v>
      </c>
    </row>
    <row r="11" spans="1:55" s="20" customFormat="1" x14ac:dyDescent="0.3">
      <c r="BC11" s="31"/>
    </row>
    <row r="12" spans="1:55" s="20" customFormat="1" x14ac:dyDescent="0.3">
      <c r="BC12" s="31"/>
    </row>
    <row r="13" spans="1:55" s="20" customFormat="1" x14ac:dyDescent="0.3">
      <c r="BC13" s="31"/>
    </row>
    <row r="14" spans="1:55" s="20" customFormat="1" x14ac:dyDescent="0.3">
      <c r="V14" s="35"/>
      <c r="BC14" s="31"/>
    </row>
    <row r="15" spans="1:55" s="20" customFormat="1" x14ac:dyDescent="0.3">
      <c r="BC15" s="31"/>
    </row>
    <row r="16" spans="1:55" s="20" customFormat="1" x14ac:dyDescent="0.3">
      <c r="BC16" s="31"/>
    </row>
    <row r="17" spans="14:55" s="20" customFormat="1" x14ac:dyDescent="0.3">
      <c r="BC17" s="31"/>
    </row>
    <row r="18" spans="14:55" s="20" customFormat="1" x14ac:dyDescent="0.3">
      <c r="N18" s="36"/>
      <c r="BC18" s="31"/>
    </row>
    <row r="19" spans="14:55" s="20" customFormat="1" x14ac:dyDescent="0.3">
      <c r="N19" s="36"/>
      <c r="O19" s="36"/>
      <c r="BC19" s="31"/>
    </row>
    <row r="20" spans="14:55" x14ac:dyDescent="0.3">
      <c r="N20" s="32"/>
      <c r="O20" s="32"/>
      <c r="AL20" s="20"/>
    </row>
    <row r="21" spans="14:55" x14ac:dyDescent="0.3">
      <c r="N21" s="32"/>
      <c r="O21" s="32"/>
    </row>
  </sheetData>
  <sheetProtection algorithmName="SHA-512" hashValue="coBRjiJBZICbzwIq7pPnoIjOvsrrnZuO2nUHM19x4JXg9rA1JZNilijRpyZFaypqpJaq4ZxZLaHVZwka0Vbu6w==" saltValue="+U+dAkLvEZh3EKsGzLku7w==" spinCount="100000" sheet="1" objects="1" scenarios="1" selectLockedCells="1" selectUnlockedCells="1"/>
  <autoFilter ref="A4:BC10"/>
  <sortState ref="A5:BF63">
    <sortCondition ref="G5:G63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"/>
  <sheetViews>
    <sheetView topLeftCell="C7" workbookViewId="0">
      <selection activeCell="D20" sqref="D20"/>
    </sheetView>
  </sheetViews>
  <sheetFormatPr defaultRowHeight="12" x14ac:dyDescent="0.3"/>
  <cols>
    <col min="1" max="2" width="0" style="3" hidden="1" customWidth="1"/>
    <col min="3" max="12" width="9" style="3"/>
    <col min="13" max="13" width="15.75" style="3" customWidth="1"/>
    <col min="14" max="14" width="9" style="3"/>
    <col min="15" max="15" width="14.375" style="3" customWidth="1"/>
    <col min="16" max="16384" width="9" style="3"/>
  </cols>
  <sheetData>
    <row r="1" spans="2:23" hidden="1" x14ac:dyDescent="0.3">
      <c r="B1" s="57" t="s">
        <v>57</v>
      </c>
      <c r="C1" s="57"/>
    </row>
    <row r="2" spans="2:23" hidden="1" x14ac:dyDescent="0.3">
      <c r="B2" s="3" t="s">
        <v>58</v>
      </c>
    </row>
    <row r="3" spans="2:23" hidden="1" x14ac:dyDescent="0.3">
      <c r="B3" s="3" t="s">
        <v>59</v>
      </c>
    </row>
    <row r="4" spans="2:23" hidden="1" x14ac:dyDescent="0.3"/>
    <row r="5" spans="2:23" hidden="1" x14ac:dyDescent="0.3">
      <c r="C5" s="3" t="s">
        <v>165</v>
      </c>
    </row>
    <row r="6" spans="2:23" hidden="1" x14ac:dyDescent="0.3">
      <c r="Q6" s="7" t="s">
        <v>28</v>
      </c>
      <c r="R6" s="11"/>
      <c r="S6" s="12"/>
      <c r="T6" s="7" t="s">
        <v>49</v>
      </c>
      <c r="U6" s="11"/>
      <c r="V6" s="12"/>
      <c r="W6" s="13" t="s">
        <v>69</v>
      </c>
    </row>
    <row r="7" spans="2:23" x14ac:dyDescent="0.3">
      <c r="B7" s="9" t="s">
        <v>60</v>
      </c>
      <c r="C7" s="10" t="s">
        <v>163</v>
      </c>
      <c r="D7" s="10" t="s">
        <v>71</v>
      </c>
      <c r="E7" s="10" t="s">
        <v>73</v>
      </c>
      <c r="F7" s="10" t="s">
        <v>5</v>
      </c>
      <c r="G7" s="10" t="s">
        <v>74</v>
      </c>
      <c r="H7" s="10" t="s">
        <v>28</v>
      </c>
      <c r="I7" s="10" t="s">
        <v>108</v>
      </c>
      <c r="J7" s="10" t="s">
        <v>109</v>
      </c>
      <c r="K7" s="58" t="s">
        <v>49</v>
      </c>
      <c r="L7" s="58" t="s">
        <v>61</v>
      </c>
      <c r="M7" s="58" t="s">
        <v>63</v>
      </c>
      <c r="N7" s="58" t="s">
        <v>62</v>
      </c>
      <c r="O7" s="58" t="s">
        <v>64</v>
      </c>
      <c r="P7" s="58" t="s">
        <v>65</v>
      </c>
      <c r="Q7" s="58" t="s">
        <v>66</v>
      </c>
      <c r="R7" s="58" t="s">
        <v>67</v>
      </c>
      <c r="S7" s="58" t="s">
        <v>68</v>
      </c>
      <c r="T7" s="58" t="s">
        <v>66</v>
      </c>
      <c r="U7" s="58" t="s">
        <v>67</v>
      </c>
      <c r="V7" s="58" t="s">
        <v>68</v>
      </c>
      <c r="W7" s="58" t="s">
        <v>70</v>
      </c>
    </row>
    <row r="8" spans="2:23" x14ac:dyDescent="0.3">
      <c r="B8" s="3">
        <v>1834</v>
      </c>
      <c r="C8" s="33" t="str">
        <f>VLOOKUP(B8,'1_문헌특성'!A:BC,2,0)</f>
        <v>Yang (2019)</v>
      </c>
      <c r="D8" s="33" t="str">
        <f>VLOOKUP(B8,'1_문헌특성'!A:BC,3,0)</f>
        <v>NRCT</v>
      </c>
      <c r="E8" s="33" t="str">
        <f>VLOOKUP(B8,'1_문헌특성'!A:BC,7,0)</f>
        <v>흉부종양</v>
      </c>
      <c r="F8" s="33" t="str">
        <f>VLOOKUP(B8,'1_문헌특성'!A:BC,8,0)</f>
        <v>폐암</v>
      </c>
      <c r="G8" s="33" t="str">
        <f>VLOOKUP(B8,'1_문헌특성'!A:BC,9,0)</f>
        <v>진행성 비소세포폐암(NSCLC)</v>
      </c>
      <c r="H8" s="33" t="str">
        <f>VLOOKUP(B8,'1_문헌특성'!A:BC,31,0)</f>
        <v>CT+HT</v>
      </c>
      <c r="I8" s="33" t="str">
        <f>VLOOKUP(B8,'1_문헌특성'!A:BC,38,0)</f>
        <v>HY7000-I radiofrequency
deep hyperthermia system</v>
      </c>
      <c r="J8" s="33" t="str">
        <f>VLOOKUP(B8,'1_문헌특성'!A:BC,43,0)</f>
        <v>CT 전후 또는 흉막내 주사 항암화학용버 후</v>
      </c>
      <c r="K8" s="33" t="str">
        <f>VLOOKUP(B8,'1_문헌특성'!A:BC,51,0)</f>
        <v>CT</v>
      </c>
      <c r="L8" s="33"/>
      <c r="M8" s="33" t="s">
        <v>313</v>
      </c>
      <c r="N8" s="33" t="s">
        <v>314</v>
      </c>
      <c r="O8" s="33" t="s">
        <v>315</v>
      </c>
      <c r="P8" s="33"/>
      <c r="Q8" s="33">
        <v>48</v>
      </c>
      <c r="R8" s="33">
        <v>5.65</v>
      </c>
      <c r="S8" s="33"/>
      <c r="T8" s="33">
        <v>45</v>
      </c>
      <c r="U8" s="33">
        <v>5.5</v>
      </c>
      <c r="V8" s="33"/>
      <c r="W8" s="33" t="s">
        <v>316</v>
      </c>
    </row>
    <row r="9" spans="2:23" x14ac:dyDescent="0.3">
      <c r="B9" s="3">
        <v>1834</v>
      </c>
      <c r="C9" s="33" t="str">
        <f>VLOOKUP(B9,'1_문헌특성'!A:BC,2,0)</f>
        <v>Yang (2019)</v>
      </c>
      <c r="D9" s="33" t="str">
        <f>VLOOKUP(B9,'1_문헌특성'!A:BC,3,0)</f>
        <v>NRCT</v>
      </c>
      <c r="E9" s="33" t="str">
        <f>VLOOKUP(B9,'1_문헌특성'!A:BC,7,0)</f>
        <v>흉부종양</v>
      </c>
      <c r="F9" s="33" t="str">
        <f>VLOOKUP(B9,'1_문헌특성'!A:BC,8,0)</f>
        <v>폐암</v>
      </c>
      <c r="G9" s="33" t="str">
        <f>VLOOKUP(B9,'1_문헌특성'!A:BC,9,0)</f>
        <v>진행성 비소세포폐암(NSCLC)</v>
      </c>
      <c r="H9" s="33" t="str">
        <f>VLOOKUP(B9,'1_문헌특성'!A:BC,31,0)</f>
        <v>CT+HT</v>
      </c>
      <c r="I9" s="33" t="str">
        <f>VLOOKUP(B9,'1_문헌특성'!A:BC,38,0)</f>
        <v>HY7000-I radiofrequency
deep hyperthermia system</v>
      </c>
      <c r="J9" s="33" t="str">
        <f>VLOOKUP(B9,'1_문헌특성'!A:BC,43,0)</f>
        <v>CT 전후 또는 흉막내 주사 항암화학용버 후</v>
      </c>
      <c r="K9" s="33" t="str">
        <f>VLOOKUP(B9,'1_문헌특성'!A:BC,51,0)</f>
        <v>CT</v>
      </c>
      <c r="L9" s="33"/>
      <c r="M9" s="33" t="s">
        <v>271</v>
      </c>
      <c r="N9" s="33" t="s">
        <v>317</v>
      </c>
      <c r="O9" s="33" t="s">
        <v>315</v>
      </c>
      <c r="P9" s="33"/>
      <c r="Q9" s="33">
        <v>48</v>
      </c>
      <c r="R9" s="33">
        <v>13.2</v>
      </c>
      <c r="S9" s="33"/>
      <c r="T9" s="33">
        <v>45</v>
      </c>
      <c r="U9" s="33">
        <v>10.9</v>
      </c>
      <c r="V9" s="33"/>
      <c r="W9" s="33" t="s">
        <v>316</v>
      </c>
    </row>
    <row r="10" spans="2:23" x14ac:dyDescent="0.3">
      <c r="B10" s="3">
        <v>4997</v>
      </c>
      <c r="C10" s="33" t="str">
        <f>VLOOKUP(B10,'1_문헌특성'!A:BC,2,0)</f>
        <v>Wang (2013)</v>
      </c>
      <c r="D10" s="33" t="str">
        <f>VLOOKUP(B10,'1_문헌특성'!A:BC,3,0)</f>
        <v>NRCT</v>
      </c>
      <c r="E10" s="33" t="str">
        <f>VLOOKUP(B10,'1_문헌특성'!A:BC,7,0)</f>
        <v>흉부종양</v>
      </c>
      <c r="F10" s="33" t="str">
        <f>VLOOKUP(B10,'1_문헌특성'!A:BC,8,0)</f>
        <v>폐암</v>
      </c>
      <c r="G10" s="33" t="str">
        <f>VLOOKUP(B10,'1_문헌특성'!A:BC,9,0)</f>
        <v>진행성 비소세포성 폐암</v>
      </c>
      <c r="H10" s="33" t="str">
        <f>VLOOKUP(B10,'1_문헌특성'!A:BC,31,0)</f>
        <v>CyberKnife+CT+HT</v>
      </c>
      <c r="I10" s="33" t="str">
        <f>VLOOKUP(B10,'1_문헌특성'!A:BC,38,0)</f>
        <v>NRL‑001 Incoherent Dual RF Hyperthermia System</v>
      </c>
      <c r="J10" s="33" t="str">
        <f>VLOOKUP(B10,'1_문헌특성'!A:BC,43,0)</f>
        <v>cyberknife 치료기간(9일차)</v>
      </c>
      <c r="K10" s="33" t="str">
        <f>VLOOKUP(B10,'1_문헌특성'!A:BC,51,0)</f>
        <v>CyberKnife+CT/CyberKnife</v>
      </c>
      <c r="L10" s="33"/>
      <c r="M10" s="21" t="s">
        <v>370</v>
      </c>
      <c r="N10" s="21"/>
      <c r="O10" s="22" t="s">
        <v>507</v>
      </c>
      <c r="P10" s="21" t="s">
        <v>366</v>
      </c>
      <c r="Q10" s="21">
        <v>43</v>
      </c>
      <c r="R10" s="33">
        <v>84.36</v>
      </c>
      <c r="S10" s="33">
        <v>5.64</v>
      </c>
      <c r="T10" s="33">
        <v>39</v>
      </c>
      <c r="U10" s="33">
        <v>72.59</v>
      </c>
      <c r="V10" s="33">
        <v>8.43</v>
      </c>
      <c r="W10" s="33" t="s">
        <v>369</v>
      </c>
    </row>
  </sheetData>
  <sheetProtection algorithmName="SHA-512" hashValue="twffKOUKrd0r5RGB2qal3suBg4VDfIyoulyUJ0IaGYH08u8nC+jmsx2+/cTzsBXOTVeNGZfmtb0/obyBftPJfQ==" saltValue="fjHzscLmZaKuGQb9cooF1Q==" spinCount="100000" sheet="1" objects="1" scenarios="1" selectLockedCells="1" selectUnlockedCells="1"/>
  <autoFilter ref="B7:W10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43"/>
  <sheetViews>
    <sheetView topLeftCell="A7" zoomScale="85" zoomScaleNormal="85" workbookViewId="0">
      <pane xSplit="2" ySplit="1" topLeftCell="C8" activePane="bottomRight" state="frozen"/>
      <selection activeCell="A7" sqref="A7"/>
      <selection pane="topRight" activeCell="C7" sqref="C7"/>
      <selection pane="bottomLeft" activeCell="A8" sqref="A8"/>
      <selection pane="bottomRight" activeCell="A7" sqref="A1:A1048576"/>
    </sheetView>
  </sheetViews>
  <sheetFormatPr defaultRowHeight="12" x14ac:dyDescent="0.3"/>
  <cols>
    <col min="1" max="2" width="0" style="3" hidden="1" customWidth="1"/>
    <col min="3" max="3" width="18.5" style="3" customWidth="1"/>
    <col min="4" max="9" width="9" style="3"/>
    <col min="10" max="10" width="12.625" style="3" customWidth="1"/>
    <col min="11" max="12" width="9" style="3"/>
    <col min="13" max="13" width="16.625" style="40" customWidth="1"/>
    <col min="14" max="14" width="22.375" style="3" customWidth="1"/>
    <col min="15" max="15" width="9" style="3"/>
    <col min="16" max="16" width="16.5" style="3" customWidth="1"/>
    <col min="17" max="22" width="9" style="3"/>
    <col min="23" max="23" width="9.75" style="3" customWidth="1"/>
    <col min="24" max="16384" width="9" style="3"/>
  </cols>
  <sheetData>
    <row r="1" spans="2:23" x14ac:dyDescent="0.3">
      <c r="C1" s="2" t="s">
        <v>75</v>
      </c>
    </row>
    <row r="2" spans="2:23" x14ac:dyDescent="0.3">
      <c r="C2" s="17" t="s">
        <v>58</v>
      </c>
    </row>
    <row r="3" spans="2:23" x14ac:dyDescent="0.3">
      <c r="C3" s="17" t="s">
        <v>59</v>
      </c>
    </row>
    <row r="4" spans="2:23" x14ac:dyDescent="0.3">
      <c r="C4" s="17"/>
    </row>
    <row r="5" spans="2:23" x14ac:dyDescent="0.3">
      <c r="C5" s="3" t="s">
        <v>165</v>
      </c>
    </row>
    <row r="6" spans="2:23" x14ac:dyDescent="0.3">
      <c r="Q6" s="7" t="s">
        <v>28</v>
      </c>
      <c r="R6" s="12"/>
      <c r="S6" s="11"/>
      <c r="T6" s="7" t="s">
        <v>49</v>
      </c>
      <c r="U6" s="12"/>
      <c r="V6" s="11"/>
      <c r="W6" s="8" t="s">
        <v>178</v>
      </c>
    </row>
    <row r="7" spans="2:23" x14ac:dyDescent="0.3">
      <c r="B7" s="10" t="s">
        <v>60</v>
      </c>
      <c r="C7" s="10" t="s">
        <v>163</v>
      </c>
      <c r="D7" s="10" t="s">
        <v>71</v>
      </c>
      <c r="E7" s="10" t="s">
        <v>73</v>
      </c>
      <c r="F7" s="10" t="s">
        <v>5</v>
      </c>
      <c r="G7" s="10" t="s">
        <v>74</v>
      </c>
      <c r="H7" s="10" t="s">
        <v>28</v>
      </c>
      <c r="I7" s="10" t="s">
        <v>108</v>
      </c>
      <c r="J7" s="10" t="s">
        <v>109</v>
      </c>
      <c r="K7" s="10" t="s">
        <v>49</v>
      </c>
      <c r="L7" s="10" t="s">
        <v>61</v>
      </c>
      <c r="M7" s="10" t="s">
        <v>63</v>
      </c>
      <c r="N7" s="10" t="s">
        <v>62</v>
      </c>
      <c r="O7" s="10" t="s">
        <v>64</v>
      </c>
      <c r="P7" s="10" t="s">
        <v>65</v>
      </c>
      <c r="Q7" s="10" t="s">
        <v>76</v>
      </c>
      <c r="R7" s="10" t="s">
        <v>77</v>
      </c>
      <c r="S7" s="10" t="s">
        <v>272</v>
      </c>
      <c r="T7" s="10" t="s">
        <v>76</v>
      </c>
      <c r="U7" s="10" t="s">
        <v>77</v>
      </c>
      <c r="V7" s="10" t="s">
        <v>272</v>
      </c>
      <c r="W7" s="10" t="s">
        <v>175</v>
      </c>
    </row>
    <row r="8" spans="2:23" s="40" customFormat="1" x14ac:dyDescent="0.3">
      <c r="B8" s="37">
        <v>5643</v>
      </c>
      <c r="C8" s="37" t="str">
        <f>VLOOKUP(B8,'1_문헌특성'!A:BC,2,0)</f>
        <v>Shen (2011)</v>
      </c>
      <c r="D8" s="37" t="str">
        <f>VLOOKUP(B8,'1_문헌특성'!A:BC,3,0)</f>
        <v>RCT</v>
      </c>
      <c r="E8" s="37" t="str">
        <f>VLOOKUP(B8,'1_문헌특성'!A:BC,7,0)</f>
        <v>흉부종양</v>
      </c>
      <c r="F8" s="37" t="str">
        <f>VLOOKUP(B8,'1_문헌특성'!A:BC,8,0)</f>
        <v>폐암</v>
      </c>
      <c r="G8" s="37" t="str">
        <f>VLOOKUP(B8,'1_문헌특성'!A:BC,9,0)</f>
        <v>비소세포성 폐암</v>
      </c>
      <c r="H8" s="37" t="str">
        <f>VLOOKUP(B8,'1_문헌특성'!A:BC,31,0)</f>
        <v>CT+RT+HT</v>
      </c>
      <c r="I8" s="37" t="str">
        <f>VLOOKUP(B8,'1_문헌특성'!A:BC,38,0)</f>
        <v>HY-7000 RF external heat
system</v>
      </c>
      <c r="J8" s="37" t="str">
        <f>VLOOKUP(B8,'1_문헌특성'!A:BC,43,0)</f>
        <v>gemcitabine 투여 1시간 후</v>
      </c>
      <c r="K8" s="37" t="str">
        <f>VLOOKUP(B8,'1_문헌특성'!A:BC,51,0)</f>
        <v>CT</v>
      </c>
      <c r="L8" s="37"/>
      <c r="M8" s="37" t="s">
        <v>449</v>
      </c>
      <c r="N8" s="38" t="s">
        <v>181</v>
      </c>
      <c r="O8" s="38" t="s">
        <v>182</v>
      </c>
      <c r="P8" s="38" t="s">
        <v>232</v>
      </c>
      <c r="Q8" s="37">
        <v>40</v>
      </c>
      <c r="R8" s="37">
        <v>5</v>
      </c>
      <c r="S8" s="37"/>
      <c r="T8" s="37">
        <v>40</v>
      </c>
      <c r="U8" s="37">
        <v>7</v>
      </c>
      <c r="V8" s="37"/>
      <c r="W8" s="37"/>
    </row>
    <row r="9" spans="2:23" s="40" customFormat="1" x14ac:dyDescent="0.3">
      <c r="B9" s="37">
        <v>5643</v>
      </c>
      <c r="C9" s="37" t="str">
        <f>VLOOKUP(B9,'1_문헌특성'!A:BC,2,0)</f>
        <v>Shen (2011)</v>
      </c>
      <c r="D9" s="37" t="str">
        <f>VLOOKUP(B9,'1_문헌특성'!A:BC,3,0)</f>
        <v>RCT</v>
      </c>
      <c r="E9" s="37" t="str">
        <f>VLOOKUP(B9,'1_문헌특성'!A:BC,7,0)</f>
        <v>흉부종양</v>
      </c>
      <c r="F9" s="37" t="str">
        <f>VLOOKUP(B9,'1_문헌특성'!A:BC,8,0)</f>
        <v>폐암</v>
      </c>
      <c r="G9" s="37" t="str">
        <f>VLOOKUP(B9,'1_문헌특성'!A:BC,9,0)</f>
        <v>비소세포성 폐암</v>
      </c>
      <c r="H9" s="37" t="str">
        <f>VLOOKUP(B9,'1_문헌특성'!A:BC,31,0)</f>
        <v>CT+RT+HT</v>
      </c>
      <c r="I9" s="37" t="str">
        <f>VLOOKUP(B9,'1_문헌특성'!A:BC,38,0)</f>
        <v>HY-7000 RF external heat
system</v>
      </c>
      <c r="J9" s="37" t="str">
        <f>VLOOKUP(B9,'1_문헌특성'!A:BC,43,0)</f>
        <v>gemcitabine 투여 1시간 후</v>
      </c>
      <c r="K9" s="37" t="str">
        <f>VLOOKUP(B9,'1_문헌특성'!A:BC,51,0)</f>
        <v>CT</v>
      </c>
      <c r="L9" s="37"/>
      <c r="M9" s="37" t="s">
        <v>450</v>
      </c>
      <c r="N9" s="38" t="s">
        <v>181</v>
      </c>
      <c r="O9" s="38" t="s">
        <v>182</v>
      </c>
      <c r="P9" s="38" t="s">
        <v>232</v>
      </c>
      <c r="Q9" s="37">
        <v>40</v>
      </c>
      <c r="R9" s="37">
        <v>14</v>
      </c>
      <c r="S9" s="37"/>
      <c r="T9" s="37">
        <v>40</v>
      </c>
      <c r="U9" s="37">
        <v>13</v>
      </c>
      <c r="V9" s="60"/>
      <c r="W9" s="60"/>
    </row>
    <row r="10" spans="2:23" s="40" customFormat="1" x14ac:dyDescent="0.3">
      <c r="B10" s="37">
        <v>5643</v>
      </c>
      <c r="C10" s="37" t="str">
        <f>VLOOKUP(B10,'1_문헌특성'!A:BC,2,0)</f>
        <v>Shen (2011)</v>
      </c>
      <c r="D10" s="37" t="str">
        <f>VLOOKUP(B10,'1_문헌특성'!A:BC,3,0)</f>
        <v>RCT</v>
      </c>
      <c r="E10" s="37" t="str">
        <f>VLOOKUP(B10,'1_문헌특성'!A:BC,7,0)</f>
        <v>흉부종양</v>
      </c>
      <c r="F10" s="37" t="str">
        <f>VLOOKUP(B10,'1_문헌특성'!A:BC,8,0)</f>
        <v>폐암</v>
      </c>
      <c r="G10" s="37" t="str">
        <f>VLOOKUP(B10,'1_문헌특성'!A:BC,9,0)</f>
        <v>비소세포성 폐암</v>
      </c>
      <c r="H10" s="37" t="str">
        <f>VLOOKUP(B10,'1_문헌특성'!A:BC,31,0)</f>
        <v>CT+RT+HT</v>
      </c>
      <c r="I10" s="37" t="str">
        <f>VLOOKUP(B10,'1_문헌특성'!A:BC,38,0)</f>
        <v>HY-7000 RF external heat
system</v>
      </c>
      <c r="J10" s="37" t="str">
        <f>VLOOKUP(B10,'1_문헌특성'!A:BC,43,0)</f>
        <v>gemcitabine 투여 1시간 후</v>
      </c>
      <c r="K10" s="37" t="str">
        <f>VLOOKUP(B10,'1_문헌특성'!A:BC,51,0)</f>
        <v>CT</v>
      </c>
      <c r="L10" s="37"/>
      <c r="M10" s="37" t="s">
        <v>451</v>
      </c>
      <c r="N10" s="38" t="s">
        <v>181</v>
      </c>
      <c r="O10" s="38" t="s">
        <v>182</v>
      </c>
      <c r="P10" s="38" t="s">
        <v>232</v>
      </c>
      <c r="Q10" s="37">
        <v>40</v>
      </c>
      <c r="R10" s="37">
        <v>8</v>
      </c>
      <c r="S10" s="37"/>
      <c r="T10" s="37">
        <v>40</v>
      </c>
      <c r="U10" s="37">
        <v>6</v>
      </c>
      <c r="V10" s="60"/>
      <c r="W10" s="60"/>
    </row>
    <row r="11" spans="2:23" s="40" customFormat="1" x14ac:dyDescent="0.3">
      <c r="B11" s="37">
        <v>5643</v>
      </c>
      <c r="C11" s="37" t="str">
        <f>VLOOKUP(B11,'1_문헌특성'!A:BC,2,0)</f>
        <v>Shen (2011)</v>
      </c>
      <c r="D11" s="37" t="str">
        <f>VLOOKUP(B11,'1_문헌특성'!A:BC,3,0)</f>
        <v>RCT</v>
      </c>
      <c r="E11" s="37" t="str">
        <f>VLOOKUP(B11,'1_문헌특성'!A:BC,7,0)</f>
        <v>흉부종양</v>
      </c>
      <c r="F11" s="37" t="str">
        <f>VLOOKUP(B11,'1_문헌특성'!A:BC,8,0)</f>
        <v>폐암</v>
      </c>
      <c r="G11" s="37" t="str">
        <f>VLOOKUP(B11,'1_문헌특성'!A:BC,9,0)</f>
        <v>비소세포성 폐암</v>
      </c>
      <c r="H11" s="37" t="str">
        <f>VLOOKUP(B11,'1_문헌특성'!A:BC,31,0)</f>
        <v>CT+RT+HT</v>
      </c>
      <c r="I11" s="37" t="str">
        <f>VLOOKUP(B11,'1_문헌특성'!A:BC,38,0)</f>
        <v>HY-7000 RF external heat
system</v>
      </c>
      <c r="J11" s="37" t="str">
        <f>VLOOKUP(B11,'1_문헌특성'!A:BC,43,0)</f>
        <v>gemcitabine 투여 1시간 후</v>
      </c>
      <c r="K11" s="37" t="str">
        <f>VLOOKUP(B11,'1_문헌특성'!A:BC,51,0)</f>
        <v>CT</v>
      </c>
      <c r="L11" s="37"/>
      <c r="M11" s="37" t="s">
        <v>452</v>
      </c>
      <c r="N11" s="38" t="s">
        <v>181</v>
      </c>
      <c r="O11" s="38" t="s">
        <v>182</v>
      </c>
      <c r="P11" s="38" t="s">
        <v>232</v>
      </c>
      <c r="Q11" s="37">
        <v>40</v>
      </c>
      <c r="R11" s="37">
        <v>14</v>
      </c>
      <c r="S11" s="37"/>
      <c r="T11" s="37">
        <v>40</v>
      </c>
      <c r="U11" s="37">
        <v>16</v>
      </c>
      <c r="V11" s="60"/>
      <c r="W11" s="60"/>
    </row>
    <row r="12" spans="2:23" s="40" customFormat="1" x14ac:dyDescent="0.3">
      <c r="B12" s="37">
        <v>5643</v>
      </c>
      <c r="C12" s="37" t="str">
        <f>VLOOKUP(B12,'1_문헌특성'!A:BC,2,0)</f>
        <v>Shen (2011)</v>
      </c>
      <c r="D12" s="37" t="str">
        <f>VLOOKUP(B12,'1_문헌특성'!A:BC,3,0)</f>
        <v>RCT</v>
      </c>
      <c r="E12" s="37" t="str">
        <f>VLOOKUP(B12,'1_문헌특성'!A:BC,7,0)</f>
        <v>흉부종양</v>
      </c>
      <c r="F12" s="37" t="str">
        <f>VLOOKUP(B12,'1_문헌특성'!A:BC,8,0)</f>
        <v>폐암</v>
      </c>
      <c r="G12" s="37" t="str">
        <f>VLOOKUP(B12,'1_문헌특성'!A:BC,9,0)</f>
        <v>비소세포성 폐암</v>
      </c>
      <c r="H12" s="37" t="str">
        <f>VLOOKUP(B12,'1_문헌특성'!A:BC,31,0)</f>
        <v>CT+RT+HT</v>
      </c>
      <c r="I12" s="37" t="str">
        <f>VLOOKUP(B12,'1_문헌특성'!A:BC,38,0)</f>
        <v>HY-7000 RF external heat
system</v>
      </c>
      <c r="J12" s="37" t="str">
        <f>VLOOKUP(B12,'1_문헌특성'!A:BC,43,0)</f>
        <v>gemcitabine 투여 1시간 후</v>
      </c>
      <c r="K12" s="37" t="str">
        <f>VLOOKUP(B12,'1_문헌특성'!A:BC,51,0)</f>
        <v>CT</v>
      </c>
      <c r="L12" s="37"/>
      <c r="M12" s="37" t="s">
        <v>453</v>
      </c>
      <c r="N12" s="38" t="s">
        <v>181</v>
      </c>
      <c r="O12" s="38" t="s">
        <v>182</v>
      </c>
      <c r="P12" s="38" t="s">
        <v>232</v>
      </c>
      <c r="Q12" s="37">
        <v>40</v>
      </c>
      <c r="R12" s="37">
        <v>4</v>
      </c>
      <c r="S12" s="37"/>
      <c r="T12" s="37">
        <v>40</v>
      </c>
      <c r="U12" s="37">
        <v>3</v>
      </c>
      <c r="V12" s="60"/>
      <c r="W12" s="60"/>
    </row>
    <row r="13" spans="2:23" s="40" customFormat="1" x14ac:dyDescent="0.3">
      <c r="B13" s="37">
        <v>5643</v>
      </c>
      <c r="C13" s="37" t="str">
        <f>VLOOKUP(B13,'1_문헌특성'!A:BC,2,0)</f>
        <v>Shen (2011)</v>
      </c>
      <c r="D13" s="37" t="str">
        <f>VLOOKUP(B13,'1_문헌특성'!A:BC,3,0)</f>
        <v>RCT</v>
      </c>
      <c r="E13" s="37" t="str">
        <f>VLOOKUP(B13,'1_문헌특성'!A:BC,7,0)</f>
        <v>흉부종양</v>
      </c>
      <c r="F13" s="37" t="str">
        <f>VLOOKUP(B13,'1_문헌특성'!A:BC,8,0)</f>
        <v>폐암</v>
      </c>
      <c r="G13" s="37" t="str">
        <f>VLOOKUP(B13,'1_문헌특성'!A:BC,9,0)</f>
        <v>비소세포성 폐암</v>
      </c>
      <c r="H13" s="37" t="str">
        <f>VLOOKUP(B13,'1_문헌특성'!A:BC,31,0)</f>
        <v>CT+RT+HT</v>
      </c>
      <c r="I13" s="37" t="str">
        <f>VLOOKUP(B13,'1_문헌특성'!A:BC,38,0)</f>
        <v>HY-7000 RF external heat
system</v>
      </c>
      <c r="J13" s="37" t="str">
        <f>VLOOKUP(B13,'1_문헌특성'!A:BC,43,0)</f>
        <v>gemcitabine 투여 1시간 후</v>
      </c>
      <c r="K13" s="37" t="str">
        <f>VLOOKUP(B13,'1_문헌특성'!A:BC,51,0)</f>
        <v>CT</v>
      </c>
      <c r="L13" s="37"/>
      <c r="M13" s="37" t="s">
        <v>454</v>
      </c>
      <c r="N13" s="38" t="s">
        <v>181</v>
      </c>
      <c r="O13" s="38" t="s">
        <v>182</v>
      </c>
      <c r="P13" s="38" t="s">
        <v>232</v>
      </c>
      <c r="Q13" s="37">
        <v>40</v>
      </c>
      <c r="R13" s="37">
        <v>4</v>
      </c>
      <c r="S13" s="37"/>
      <c r="T13" s="37">
        <v>40</v>
      </c>
      <c r="U13" s="37">
        <v>3</v>
      </c>
      <c r="V13" s="60"/>
      <c r="W13" s="60"/>
    </row>
    <row r="14" spans="2:23" s="40" customFormat="1" x14ac:dyDescent="0.3">
      <c r="B14" s="37">
        <v>5643</v>
      </c>
      <c r="C14" s="37" t="str">
        <f>VLOOKUP(B14,'1_문헌특성'!A:BC,2,0)</f>
        <v>Shen (2011)</v>
      </c>
      <c r="D14" s="37" t="str">
        <f>VLOOKUP(B14,'1_문헌특성'!A:BC,3,0)</f>
        <v>RCT</v>
      </c>
      <c r="E14" s="37" t="str">
        <f>VLOOKUP(B14,'1_문헌특성'!A:BC,7,0)</f>
        <v>흉부종양</v>
      </c>
      <c r="F14" s="37" t="str">
        <f>VLOOKUP(B14,'1_문헌특성'!A:BC,8,0)</f>
        <v>폐암</v>
      </c>
      <c r="G14" s="37" t="str">
        <f>VLOOKUP(B14,'1_문헌특성'!A:BC,9,0)</f>
        <v>비소세포성 폐암</v>
      </c>
      <c r="H14" s="37" t="str">
        <f>VLOOKUP(B14,'1_문헌특성'!A:BC,31,0)</f>
        <v>CT+RT+HT</v>
      </c>
      <c r="I14" s="37" t="str">
        <f>VLOOKUP(B14,'1_문헌특성'!A:BC,38,0)</f>
        <v>HY-7000 RF external heat
system</v>
      </c>
      <c r="J14" s="37" t="str">
        <f>VLOOKUP(B14,'1_문헌특성'!A:BC,43,0)</f>
        <v>gemcitabine 투여 1시간 후</v>
      </c>
      <c r="K14" s="37" t="str">
        <f>VLOOKUP(B14,'1_문헌특성'!A:BC,51,0)</f>
        <v>CT</v>
      </c>
      <c r="L14" s="37"/>
      <c r="M14" s="37" t="s">
        <v>455</v>
      </c>
      <c r="N14" s="38" t="s">
        <v>181</v>
      </c>
      <c r="O14" s="38" t="s">
        <v>182</v>
      </c>
      <c r="P14" s="38" t="s">
        <v>232</v>
      </c>
      <c r="Q14" s="37">
        <v>40</v>
      </c>
      <c r="R14" s="37">
        <v>9</v>
      </c>
      <c r="S14" s="37"/>
      <c r="T14" s="37">
        <v>40</v>
      </c>
      <c r="U14" s="37">
        <v>12</v>
      </c>
      <c r="V14" s="60"/>
      <c r="W14" s="60"/>
    </row>
    <row r="15" spans="2:23" s="40" customFormat="1" x14ac:dyDescent="0.3">
      <c r="B15" s="37">
        <v>5643</v>
      </c>
      <c r="C15" s="37" t="str">
        <f>VLOOKUP(B15,'1_문헌특성'!A:BC,2,0)</f>
        <v>Shen (2011)</v>
      </c>
      <c r="D15" s="37" t="str">
        <f>VLOOKUP(B15,'1_문헌특성'!A:BC,3,0)</f>
        <v>RCT</v>
      </c>
      <c r="E15" s="37" t="str">
        <f>VLOOKUP(B15,'1_문헌특성'!A:BC,7,0)</f>
        <v>흉부종양</v>
      </c>
      <c r="F15" s="37" t="str">
        <f>VLOOKUP(B15,'1_문헌특성'!A:BC,8,0)</f>
        <v>폐암</v>
      </c>
      <c r="G15" s="37" t="str">
        <f>VLOOKUP(B15,'1_문헌특성'!A:BC,9,0)</f>
        <v>비소세포성 폐암</v>
      </c>
      <c r="H15" s="37" t="str">
        <f>VLOOKUP(B15,'1_문헌특성'!A:BC,31,0)</f>
        <v>CT+RT+HT</v>
      </c>
      <c r="I15" s="37" t="str">
        <f>VLOOKUP(B15,'1_문헌특성'!A:BC,38,0)</f>
        <v>HY-7000 RF external heat
system</v>
      </c>
      <c r="J15" s="37" t="str">
        <f>VLOOKUP(B15,'1_문헌특성'!A:BC,43,0)</f>
        <v>gemcitabine 투여 1시간 후</v>
      </c>
      <c r="K15" s="37" t="str">
        <f>VLOOKUP(B15,'1_문헌특성'!A:BC,51,0)</f>
        <v>CT</v>
      </c>
      <c r="L15" s="37"/>
      <c r="M15" s="37" t="s">
        <v>457</v>
      </c>
      <c r="N15" s="38" t="s">
        <v>181</v>
      </c>
      <c r="O15" s="38" t="s">
        <v>182</v>
      </c>
      <c r="P15" s="38" t="s">
        <v>232</v>
      </c>
      <c r="Q15" s="37">
        <v>40</v>
      </c>
      <c r="R15" s="37">
        <v>2</v>
      </c>
      <c r="S15" s="37"/>
      <c r="T15" s="37">
        <v>40</v>
      </c>
      <c r="U15" s="37">
        <v>2</v>
      </c>
      <c r="V15" s="60"/>
      <c r="W15" s="60"/>
    </row>
    <row r="16" spans="2:23" s="40" customFormat="1" x14ac:dyDescent="0.3">
      <c r="B16" s="37">
        <v>5643</v>
      </c>
      <c r="C16" s="37" t="str">
        <f>VLOOKUP(B16,'1_문헌특성'!A:BC,2,0)</f>
        <v>Shen (2011)</v>
      </c>
      <c r="D16" s="37" t="str">
        <f>VLOOKUP(B16,'1_문헌특성'!A:BC,3,0)</f>
        <v>RCT</v>
      </c>
      <c r="E16" s="37" t="str">
        <f>VLOOKUP(B16,'1_문헌특성'!A:BC,7,0)</f>
        <v>흉부종양</v>
      </c>
      <c r="F16" s="37" t="str">
        <f>VLOOKUP(B16,'1_문헌특성'!A:BC,8,0)</f>
        <v>폐암</v>
      </c>
      <c r="G16" s="37" t="str">
        <f>VLOOKUP(B16,'1_문헌특성'!A:BC,9,0)</f>
        <v>비소세포성 폐암</v>
      </c>
      <c r="H16" s="37" t="str">
        <f>VLOOKUP(B16,'1_문헌특성'!A:BC,31,0)</f>
        <v>CT+RT+HT</v>
      </c>
      <c r="I16" s="37" t="str">
        <f>VLOOKUP(B16,'1_문헌특성'!A:BC,38,0)</f>
        <v>HY-7000 RF external heat
system</v>
      </c>
      <c r="J16" s="37" t="str">
        <f>VLOOKUP(B16,'1_문헌특성'!A:BC,43,0)</f>
        <v>gemcitabine 투여 1시간 후</v>
      </c>
      <c r="K16" s="37" t="str">
        <f>VLOOKUP(B16,'1_문헌특성'!A:BC,51,0)</f>
        <v>CT</v>
      </c>
      <c r="L16" s="37"/>
      <c r="M16" s="37" t="s">
        <v>456</v>
      </c>
      <c r="N16" s="38" t="s">
        <v>181</v>
      </c>
      <c r="O16" s="38" t="s">
        <v>182</v>
      </c>
      <c r="P16" s="38" t="s">
        <v>232</v>
      </c>
      <c r="Q16" s="37">
        <v>40</v>
      </c>
      <c r="R16" s="37">
        <v>0</v>
      </c>
      <c r="S16" s="37"/>
      <c r="T16" s="37">
        <v>40</v>
      </c>
      <c r="U16" s="37">
        <v>1</v>
      </c>
      <c r="V16" s="60"/>
      <c r="W16" s="60"/>
    </row>
    <row r="17" spans="2:23" s="40" customFormat="1" x14ac:dyDescent="0.3">
      <c r="B17" s="37">
        <v>5643</v>
      </c>
      <c r="C17" s="37" t="str">
        <f>VLOOKUP(B17,'1_문헌특성'!A:BC,2,0)</f>
        <v>Shen (2011)</v>
      </c>
      <c r="D17" s="37" t="str">
        <f>VLOOKUP(B17,'1_문헌특성'!A:BC,3,0)</f>
        <v>RCT</v>
      </c>
      <c r="E17" s="37" t="str">
        <f>VLOOKUP(B17,'1_문헌특성'!A:BC,7,0)</f>
        <v>흉부종양</v>
      </c>
      <c r="F17" s="37" t="str">
        <f>VLOOKUP(B17,'1_문헌특성'!A:BC,8,0)</f>
        <v>폐암</v>
      </c>
      <c r="G17" s="37" t="str">
        <f>VLOOKUP(B17,'1_문헌특성'!A:BC,9,0)</f>
        <v>비소세포성 폐암</v>
      </c>
      <c r="H17" s="37" t="str">
        <f>VLOOKUP(B17,'1_문헌특성'!A:BC,31,0)</f>
        <v>CT+RT+HT</v>
      </c>
      <c r="I17" s="37" t="str">
        <f>VLOOKUP(B17,'1_문헌특성'!A:BC,38,0)</f>
        <v>HY-7000 RF external heat
system</v>
      </c>
      <c r="J17" s="37" t="str">
        <f>VLOOKUP(B17,'1_문헌특성'!A:BC,43,0)</f>
        <v>gemcitabine 투여 1시간 후</v>
      </c>
      <c r="K17" s="37" t="str">
        <f>VLOOKUP(B17,'1_문헌특성'!A:BC,51,0)</f>
        <v>CT</v>
      </c>
      <c r="L17" s="37"/>
      <c r="M17" s="37" t="s">
        <v>458</v>
      </c>
      <c r="N17" s="38" t="s">
        <v>181</v>
      </c>
      <c r="O17" s="38" t="s">
        <v>182</v>
      </c>
      <c r="P17" s="38" t="s">
        <v>232</v>
      </c>
      <c r="Q17" s="37">
        <v>40</v>
      </c>
      <c r="R17" s="37">
        <v>0</v>
      </c>
      <c r="S17" s="37"/>
      <c r="T17" s="37">
        <v>40</v>
      </c>
      <c r="U17" s="37">
        <v>1</v>
      </c>
      <c r="V17" s="60"/>
      <c r="W17" s="60"/>
    </row>
    <row r="18" spans="2:23" s="40" customFormat="1" x14ac:dyDescent="0.3">
      <c r="B18" s="37">
        <v>5643</v>
      </c>
      <c r="C18" s="37" t="str">
        <f>VLOOKUP(B18,'1_문헌특성'!A:BC,2,0)</f>
        <v>Shen (2011)</v>
      </c>
      <c r="D18" s="37" t="str">
        <f>VLOOKUP(B18,'1_문헌특성'!A:BC,3,0)</f>
        <v>RCT</v>
      </c>
      <c r="E18" s="37" t="str">
        <f>VLOOKUP(B18,'1_문헌특성'!A:BC,7,0)</f>
        <v>흉부종양</v>
      </c>
      <c r="F18" s="37" t="str">
        <f>VLOOKUP(B18,'1_문헌특성'!A:BC,8,0)</f>
        <v>폐암</v>
      </c>
      <c r="G18" s="37" t="str">
        <f>VLOOKUP(B18,'1_문헌특성'!A:BC,9,0)</f>
        <v>비소세포성 폐암</v>
      </c>
      <c r="H18" s="37" t="str">
        <f>VLOOKUP(B18,'1_문헌특성'!A:BC,31,0)</f>
        <v>CT+RT+HT</v>
      </c>
      <c r="I18" s="37" t="str">
        <f>VLOOKUP(B18,'1_문헌특성'!A:BC,38,0)</f>
        <v>HY-7000 RF external heat
system</v>
      </c>
      <c r="J18" s="37" t="str">
        <f>VLOOKUP(B18,'1_문헌특성'!A:BC,43,0)</f>
        <v>gemcitabine 투여 1시간 후</v>
      </c>
      <c r="K18" s="37" t="str">
        <f>VLOOKUP(B18,'1_문헌특성'!A:BC,51,0)</f>
        <v>CT</v>
      </c>
      <c r="L18" s="37"/>
      <c r="M18" s="37" t="s">
        <v>459</v>
      </c>
      <c r="N18" s="38" t="s">
        <v>181</v>
      </c>
      <c r="O18" s="38" t="s">
        <v>182</v>
      </c>
      <c r="P18" s="38" t="s">
        <v>232</v>
      </c>
      <c r="Q18" s="37">
        <v>40</v>
      </c>
      <c r="R18" s="37">
        <v>6</v>
      </c>
      <c r="S18" s="37"/>
      <c r="T18" s="37">
        <v>40</v>
      </c>
      <c r="U18" s="37">
        <v>6</v>
      </c>
      <c r="V18" s="60"/>
      <c r="W18" s="60"/>
    </row>
    <row r="19" spans="2:23" s="40" customFormat="1" x14ac:dyDescent="0.3">
      <c r="B19" s="37">
        <v>5643</v>
      </c>
      <c r="C19" s="37" t="str">
        <f>VLOOKUP(B19,'1_문헌특성'!A:BC,2,0)</f>
        <v>Shen (2011)</v>
      </c>
      <c r="D19" s="37" t="str">
        <f>VLOOKUP(B19,'1_문헌특성'!A:BC,3,0)</f>
        <v>RCT</v>
      </c>
      <c r="E19" s="37" t="str">
        <f>VLOOKUP(B19,'1_문헌특성'!A:BC,7,0)</f>
        <v>흉부종양</v>
      </c>
      <c r="F19" s="37" t="str">
        <f>VLOOKUP(B19,'1_문헌특성'!A:BC,8,0)</f>
        <v>폐암</v>
      </c>
      <c r="G19" s="37" t="str">
        <f>VLOOKUP(B19,'1_문헌특성'!A:BC,9,0)</f>
        <v>비소세포성 폐암</v>
      </c>
      <c r="H19" s="37" t="str">
        <f>VLOOKUP(B19,'1_문헌특성'!A:BC,31,0)</f>
        <v>CT+RT+HT</v>
      </c>
      <c r="I19" s="37" t="str">
        <f>VLOOKUP(B19,'1_문헌특성'!A:BC,38,0)</f>
        <v>HY-7000 RF external heat
system</v>
      </c>
      <c r="J19" s="37" t="str">
        <f>VLOOKUP(B19,'1_문헌특성'!A:BC,43,0)</f>
        <v>gemcitabine 투여 1시간 후</v>
      </c>
      <c r="K19" s="37" t="str">
        <f>VLOOKUP(B19,'1_문헌특성'!A:BC,51,0)</f>
        <v>CT</v>
      </c>
      <c r="L19" s="37"/>
      <c r="M19" s="37" t="s">
        <v>460</v>
      </c>
      <c r="N19" s="38" t="s">
        <v>181</v>
      </c>
      <c r="O19" s="38" t="s">
        <v>182</v>
      </c>
      <c r="P19" s="38" t="s">
        <v>232</v>
      </c>
      <c r="Q19" s="37">
        <v>40</v>
      </c>
      <c r="R19" s="37">
        <v>7</v>
      </c>
      <c r="S19" s="37"/>
      <c r="T19" s="37">
        <v>40</v>
      </c>
      <c r="U19" s="37">
        <v>8</v>
      </c>
      <c r="V19" s="60"/>
      <c r="W19" s="60"/>
    </row>
    <row r="20" spans="2:23" s="40" customFormat="1" x14ac:dyDescent="0.3">
      <c r="B20" s="37">
        <v>5643</v>
      </c>
      <c r="C20" s="37" t="str">
        <f>VLOOKUP(B20,'1_문헌특성'!A:BC,2,0)</f>
        <v>Shen (2011)</v>
      </c>
      <c r="D20" s="37" t="str">
        <f>VLOOKUP(B20,'1_문헌특성'!A:BC,3,0)</f>
        <v>RCT</v>
      </c>
      <c r="E20" s="37" t="str">
        <f>VLOOKUP(B20,'1_문헌특성'!A:BC,7,0)</f>
        <v>흉부종양</v>
      </c>
      <c r="F20" s="37" t="str">
        <f>VLOOKUP(B20,'1_문헌특성'!A:BC,8,0)</f>
        <v>폐암</v>
      </c>
      <c r="G20" s="37" t="str">
        <f>VLOOKUP(B20,'1_문헌특성'!A:BC,9,0)</f>
        <v>비소세포성 폐암</v>
      </c>
      <c r="H20" s="37" t="str">
        <f>VLOOKUP(B20,'1_문헌특성'!A:BC,31,0)</f>
        <v>CT+RT+HT</v>
      </c>
      <c r="I20" s="37" t="str">
        <f>VLOOKUP(B20,'1_문헌특성'!A:BC,38,0)</f>
        <v>HY-7000 RF external heat
system</v>
      </c>
      <c r="J20" s="37" t="str">
        <f>VLOOKUP(B20,'1_문헌특성'!A:BC,43,0)</f>
        <v>gemcitabine 투여 1시간 후</v>
      </c>
      <c r="K20" s="37" t="str">
        <f>VLOOKUP(B20,'1_문헌특성'!A:BC,51,0)</f>
        <v>CT</v>
      </c>
      <c r="L20" s="37"/>
      <c r="M20" s="37" t="s">
        <v>461</v>
      </c>
      <c r="N20" s="38" t="s">
        <v>181</v>
      </c>
      <c r="O20" s="38" t="s">
        <v>182</v>
      </c>
      <c r="P20" s="38" t="s">
        <v>232</v>
      </c>
      <c r="Q20" s="37">
        <v>40</v>
      </c>
      <c r="R20" s="37">
        <v>4</v>
      </c>
      <c r="S20" s="37"/>
      <c r="T20" s="37">
        <v>40</v>
      </c>
      <c r="U20" s="37">
        <v>7</v>
      </c>
      <c r="V20" s="60"/>
      <c r="W20" s="60"/>
    </row>
    <row r="21" spans="2:23" s="40" customFormat="1" x14ac:dyDescent="0.3">
      <c r="B21" s="37">
        <v>5643</v>
      </c>
      <c r="C21" s="37" t="str">
        <f>VLOOKUP(B21,'1_문헌특성'!A:BC,2,0)</f>
        <v>Shen (2011)</v>
      </c>
      <c r="D21" s="37" t="str">
        <f>VLOOKUP(B21,'1_문헌특성'!A:BC,3,0)</f>
        <v>RCT</v>
      </c>
      <c r="E21" s="37" t="str">
        <f>VLOOKUP(B21,'1_문헌특성'!A:BC,7,0)</f>
        <v>흉부종양</v>
      </c>
      <c r="F21" s="37" t="str">
        <f>VLOOKUP(B21,'1_문헌특성'!A:BC,8,0)</f>
        <v>폐암</v>
      </c>
      <c r="G21" s="37" t="str">
        <f>VLOOKUP(B21,'1_문헌특성'!A:BC,9,0)</f>
        <v>비소세포성 폐암</v>
      </c>
      <c r="H21" s="37" t="str">
        <f>VLOOKUP(B21,'1_문헌특성'!A:BC,31,0)</f>
        <v>CT+RT+HT</v>
      </c>
      <c r="I21" s="37" t="str">
        <f>VLOOKUP(B21,'1_문헌특성'!A:BC,38,0)</f>
        <v>HY-7000 RF external heat
system</v>
      </c>
      <c r="J21" s="37" t="str">
        <f>VLOOKUP(B21,'1_문헌특성'!A:BC,43,0)</f>
        <v>gemcitabine 투여 1시간 후</v>
      </c>
      <c r="K21" s="37" t="str">
        <f>VLOOKUP(B21,'1_문헌특성'!A:BC,51,0)</f>
        <v>CT</v>
      </c>
      <c r="L21" s="37"/>
      <c r="M21" s="37" t="s">
        <v>462</v>
      </c>
      <c r="N21" s="38" t="s">
        <v>181</v>
      </c>
      <c r="O21" s="38" t="s">
        <v>182</v>
      </c>
      <c r="P21" s="38" t="s">
        <v>232</v>
      </c>
      <c r="Q21" s="37">
        <v>40</v>
      </c>
      <c r="R21" s="37">
        <v>8</v>
      </c>
      <c r="S21" s="37"/>
      <c r="T21" s="37">
        <v>40</v>
      </c>
      <c r="U21" s="37">
        <v>6</v>
      </c>
      <c r="V21" s="60"/>
      <c r="W21" s="60"/>
    </row>
    <row r="22" spans="2:23" s="40" customFormat="1" x14ac:dyDescent="0.3">
      <c r="B22" s="37">
        <v>5643</v>
      </c>
      <c r="C22" s="37" t="str">
        <f>VLOOKUP(B22,'1_문헌특성'!A:BC,2,0)</f>
        <v>Shen (2011)</v>
      </c>
      <c r="D22" s="37" t="str">
        <f>VLOOKUP(B22,'1_문헌특성'!A:BC,3,0)</f>
        <v>RCT</v>
      </c>
      <c r="E22" s="37" t="str">
        <f>VLOOKUP(B22,'1_문헌특성'!A:BC,7,0)</f>
        <v>흉부종양</v>
      </c>
      <c r="F22" s="37" t="str">
        <f>VLOOKUP(B22,'1_문헌특성'!A:BC,8,0)</f>
        <v>폐암</v>
      </c>
      <c r="G22" s="37" t="str">
        <f>VLOOKUP(B22,'1_문헌특성'!A:BC,9,0)</f>
        <v>비소세포성 폐암</v>
      </c>
      <c r="H22" s="37" t="str">
        <f>VLOOKUP(B22,'1_문헌특성'!A:BC,31,0)</f>
        <v>CT+RT+HT</v>
      </c>
      <c r="I22" s="37" t="str">
        <f>VLOOKUP(B22,'1_문헌특성'!A:BC,38,0)</f>
        <v>HY-7000 RF external heat
system</v>
      </c>
      <c r="J22" s="37" t="str">
        <f>VLOOKUP(B22,'1_문헌특성'!A:BC,43,0)</f>
        <v>gemcitabine 투여 1시간 후</v>
      </c>
      <c r="K22" s="37" t="str">
        <f>VLOOKUP(B22,'1_문헌특성'!A:BC,51,0)</f>
        <v>CT</v>
      </c>
      <c r="L22" s="37"/>
      <c r="M22" s="37" t="s">
        <v>463</v>
      </c>
      <c r="N22" s="38" t="s">
        <v>181</v>
      </c>
      <c r="O22" s="38" t="s">
        <v>182</v>
      </c>
      <c r="P22" s="38" t="s">
        <v>232</v>
      </c>
      <c r="Q22" s="37">
        <v>40</v>
      </c>
      <c r="R22" s="37">
        <v>3</v>
      </c>
      <c r="S22" s="37"/>
      <c r="T22" s="37">
        <v>40</v>
      </c>
      <c r="U22" s="37">
        <v>2</v>
      </c>
      <c r="V22" s="60"/>
      <c r="W22" s="60"/>
    </row>
    <row r="23" spans="2:23" s="40" customFormat="1" x14ac:dyDescent="0.3">
      <c r="B23" s="37">
        <v>5643</v>
      </c>
      <c r="C23" s="37" t="str">
        <f>VLOOKUP(B23,'1_문헌특성'!A:BC,2,0)</f>
        <v>Shen (2011)</v>
      </c>
      <c r="D23" s="37" t="str">
        <f>VLOOKUP(B23,'1_문헌특성'!A:BC,3,0)</f>
        <v>RCT</v>
      </c>
      <c r="E23" s="37" t="str">
        <f>VLOOKUP(B23,'1_문헌특성'!A:BC,7,0)</f>
        <v>흉부종양</v>
      </c>
      <c r="F23" s="37" t="str">
        <f>VLOOKUP(B23,'1_문헌특성'!A:BC,8,0)</f>
        <v>폐암</v>
      </c>
      <c r="G23" s="37" t="str">
        <f>VLOOKUP(B23,'1_문헌특성'!A:BC,9,0)</f>
        <v>비소세포성 폐암</v>
      </c>
      <c r="H23" s="37" t="str">
        <f>VLOOKUP(B23,'1_문헌특성'!A:BC,31,0)</f>
        <v>CT+RT+HT</v>
      </c>
      <c r="I23" s="37" t="str">
        <f>VLOOKUP(B23,'1_문헌특성'!A:BC,38,0)</f>
        <v>HY-7000 RF external heat
system</v>
      </c>
      <c r="J23" s="37" t="str">
        <f>VLOOKUP(B23,'1_문헌특성'!A:BC,43,0)</f>
        <v>gemcitabine 투여 1시간 후</v>
      </c>
      <c r="K23" s="37" t="str">
        <f>VLOOKUP(B23,'1_문헌특성'!A:BC,51,0)</f>
        <v>CT</v>
      </c>
      <c r="L23" s="37"/>
      <c r="M23" s="37" t="s">
        <v>464</v>
      </c>
      <c r="N23" s="38" t="s">
        <v>181</v>
      </c>
      <c r="O23" s="38" t="s">
        <v>182</v>
      </c>
      <c r="P23" s="38" t="s">
        <v>232</v>
      </c>
      <c r="Q23" s="37">
        <v>40</v>
      </c>
      <c r="R23" s="37">
        <v>3</v>
      </c>
      <c r="S23" s="37"/>
      <c r="T23" s="37">
        <v>40</v>
      </c>
      <c r="U23" s="37">
        <v>2</v>
      </c>
      <c r="V23" s="60"/>
      <c r="W23" s="60"/>
    </row>
    <row r="24" spans="2:23" s="40" customFormat="1" x14ac:dyDescent="0.3">
      <c r="B24" s="37">
        <v>5643</v>
      </c>
      <c r="C24" s="37" t="str">
        <f>VLOOKUP(B24,'1_문헌특성'!A:BC,2,0)</f>
        <v>Shen (2011)</v>
      </c>
      <c r="D24" s="37" t="str">
        <f>VLOOKUP(B24,'1_문헌특성'!A:BC,3,0)</f>
        <v>RCT</v>
      </c>
      <c r="E24" s="37" t="str">
        <f>VLOOKUP(B24,'1_문헌특성'!A:BC,7,0)</f>
        <v>흉부종양</v>
      </c>
      <c r="F24" s="37" t="str">
        <f>VLOOKUP(B24,'1_문헌특성'!A:BC,8,0)</f>
        <v>폐암</v>
      </c>
      <c r="G24" s="37" t="str">
        <f>VLOOKUP(B24,'1_문헌특성'!A:BC,9,0)</f>
        <v>비소세포성 폐암</v>
      </c>
      <c r="H24" s="37" t="str">
        <f>VLOOKUP(B24,'1_문헌특성'!A:BC,31,0)</f>
        <v>CT+RT+HT</v>
      </c>
      <c r="I24" s="37" t="str">
        <f>VLOOKUP(B24,'1_문헌특성'!A:BC,38,0)</f>
        <v>HY-7000 RF external heat
system</v>
      </c>
      <c r="J24" s="37" t="str">
        <f>VLOOKUP(B24,'1_문헌특성'!A:BC,43,0)</f>
        <v>gemcitabine 투여 1시간 후</v>
      </c>
      <c r="K24" s="37" t="str">
        <f>VLOOKUP(B24,'1_문헌특성'!A:BC,51,0)</f>
        <v>CT</v>
      </c>
      <c r="L24" s="37"/>
      <c r="M24" s="37" t="s">
        <v>465</v>
      </c>
      <c r="N24" s="38" t="s">
        <v>181</v>
      </c>
      <c r="O24" s="38" t="s">
        <v>182</v>
      </c>
      <c r="P24" s="38" t="s">
        <v>232</v>
      </c>
      <c r="Q24" s="37">
        <v>40</v>
      </c>
      <c r="R24" s="37">
        <v>3</v>
      </c>
      <c r="S24" s="37"/>
      <c r="T24" s="37">
        <v>40</v>
      </c>
      <c r="U24" s="37">
        <v>1</v>
      </c>
      <c r="V24" s="60"/>
      <c r="W24" s="60"/>
    </row>
    <row r="25" spans="2:23" s="40" customFormat="1" x14ac:dyDescent="0.3">
      <c r="B25" s="37">
        <v>5643</v>
      </c>
      <c r="C25" s="37" t="str">
        <f>VLOOKUP(B25,'1_문헌특성'!A:BC,2,0)</f>
        <v>Shen (2011)</v>
      </c>
      <c r="D25" s="37" t="str">
        <f>VLOOKUP(B25,'1_문헌특성'!A:BC,3,0)</f>
        <v>RCT</v>
      </c>
      <c r="E25" s="37" t="str">
        <f>VLOOKUP(B25,'1_문헌특성'!A:BC,7,0)</f>
        <v>흉부종양</v>
      </c>
      <c r="F25" s="37" t="str">
        <f>VLOOKUP(B25,'1_문헌특성'!A:BC,8,0)</f>
        <v>폐암</v>
      </c>
      <c r="G25" s="37" t="str">
        <f>VLOOKUP(B25,'1_문헌특성'!A:BC,9,0)</f>
        <v>비소세포성 폐암</v>
      </c>
      <c r="H25" s="37" t="str">
        <f>VLOOKUP(B25,'1_문헌특성'!A:BC,31,0)</f>
        <v>CT+RT+HT</v>
      </c>
      <c r="I25" s="37" t="str">
        <f>VLOOKUP(B25,'1_문헌특성'!A:BC,38,0)</f>
        <v>HY-7000 RF external heat
system</v>
      </c>
      <c r="J25" s="37" t="str">
        <f>VLOOKUP(B25,'1_문헌특성'!A:BC,43,0)</f>
        <v>gemcitabine 투여 1시간 후</v>
      </c>
      <c r="K25" s="37" t="str">
        <f>VLOOKUP(B25,'1_문헌특성'!A:BC,51,0)</f>
        <v>CT</v>
      </c>
      <c r="L25" s="37"/>
      <c r="M25" s="37" t="s">
        <v>466</v>
      </c>
      <c r="N25" s="38" t="s">
        <v>181</v>
      </c>
      <c r="O25" s="38" t="s">
        <v>182</v>
      </c>
      <c r="P25" s="38" t="s">
        <v>232</v>
      </c>
      <c r="Q25" s="37">
        <v>40</v>
      </c>
      <c r="R25" s="37">
        <v>0</v>
      </c>
      <c r="S25" s="37"/>
      <c r="T25" s="37">
        <v>40</v>
      </c>
      <c r="U25" s="37">
        <v>1</v>
      </c>
      <c r="V25" s="60"/>
      <c r="W25" s="60"/>
    </row>
    <row r="26" spans="2:23" s="40" customFormat="1" x14ac:dyDescent="0.3">
      <c r="B26" s="37">
        <v>5643</v>
      </c>
      <c r="C26" s="37" t="str">
        <f>VLOOKUP(B26,'1_문헌특성'!A:BC,2,0)</f>
        <v>Shen (2011)</v>
      </c>
      <c r="D26" s="37" t="str">
        <f>VLOOKUP(B26,'1_문헌특성'!A:BC,3,0)</f>
        <v>RCT</v>
      </c>
      <c r="E26" s="37" t="str">
        <f>VLOOKUP(B26,'1_문헌특성'!A:BC,7,0)</f>
        <v>흉부종양</v>
      </c>
      <c r="F26" s="37" t="str">
        <f>VLOOKUP(B26,'1_문헌특성'!A:BC,8,0)</f>
        <v>폐암</v>
      </c>
      <c r="G26" s="37" t="str">
        <f>VLOOKUP(B26,'1_문헌특성'!A:BC,9,0)</f>
        <v>비소세포성 폐암</v>
      </c>
      <c r="H26" s="37" t="str">
        <f>VLOOKUP(B26,'1_문헌특성'!A:BC,31,0)</f>
        <v>CT+RT+HT</v>
      </c>
      <c r="I26" s="37" t="str">
        <f>VLOOKUP(B26,'1_문헌특성'!A:BC,38,0)</f>
        <v>HY-7000 RF external heat
system</v>
      </c>
      <c r="J26" s="37" t="str">
        <f>VLOOKUP(B26,'1_문헌특성'!A:BC,43,0)</f>
        <v>gemcitabine 투여 1시간 후</v>
      </c>
      <c r="K26" s="37" t="str">
        <f>VLOOKUP(B26,'1_문헌특성'!A:BC,51,0)</f>
        <v>CT</v>
      </c>
      <c r="L26" s="37"/>
      <c r="M26" s="37" t="s">
        <v>467</v>
      </c>
      <c r="N26" s="38" t="s">
        <v>181</v>
      </c>
      <c r="O26" s="38" t="s">
        <v>182</v>
      </c>
      <c r="P26" s="38" t="s">
        <v>232</v>
      </c>
      <c r="Q26" s="37">
        <v>40</v>
      </c>
      <c r="R26" s="37">
        <v>0</v>
      </c>
      <c r="S26" s="37"/>
      <c r="T26" s="37">
        <v>40</v>
      </c>
      <c r="U26" s="37">
        <v>0</v>
      </c>
      <c r="V26" s="60"/>
      <c r="W26" s="60"/>
    </row>
    <row r="27" spans="2:23" s="40" customFormat="1" x14ac:dyDescent="0.3">
      <c r="B27" s="37">
        <v>5643</v>
      </c>
      <c r="C27" s="37" t="str">
        <f>VLOOKUP(B27,'1_문헌특성'!A:BC,2,0)</f>
        <v>Shen (2011)</v>
      </c>
      <c r="D27" s="37" t="str">
        <f>VLOOKUP(B27,'1_문헌특성'!A:BC,3,0)</f>
        <v>RCT</v>
      </c>
      <c r="E27" s="37" t="str">
        <f>VLOOKUP(B27,'1_문헌특성'!A:BC,7,0)</f>
        <v>흉부종양</v>
      </c>
      <c r="F27" s="37" t="str">
        <f>VLOOKUP(B27,'1_문헌특성'!A:BC,8,0)</f>
        <v>폐암</v>
      </c>
      <c r="G27" s="37" t="str">
        <f>VLOOKUP(B27,'1_문헌특성'!A:BC,9,0)</f>
        <v>비소세포성 폐암</v>
      </c>
      <c r="H27" s="37" t="str">
        <f>VLOOKUP(B27,'1_문헌특성'!A:BC,31,0)</f>
        <v>CT+RT+HT</v>
      </c>
      <c r="I27" s="37" t="str">
        <f>VLOOKUP(B27,'1_문헌특성'!A:BC,38,0)</f>
        <v>HY-7000 RF external heat
system</v>
      </c>
      <c r="J27" s="37" t="str">
        <f>VLOOKUP(B27,'1_문헌특성'!A:BC,43,0)</f>
        <v>gemcitabine 투여 1시간 후</v>
      </c>
      <c r="K27" s="37" t="str">
        <f>VLOOKUP(B27,'1_문헌특성'!A:BC,51,0)</f>
        <v>CT</v>
      </c>
      <c r="L27" s="37"/>
      <c r="M27" s="37" t="s">
        <v>468</v>
      </c>
      <c r="N27" s="38" t="s">
        <v>181</v>
      </c>
      <c r="O27" s="38" t="s">
        <v>182</v>
      </c>
      <c r="P27" s="38" t="s">
        <v>232</v>
      </c>
      <c r="Q27" s="37">
        <v>40</v>
      </c>
      <c r="R27" s="37">
        <v>0</v>
      </c>
      <c r="S27" s="37"/>
      <c r="T27" s="37">
        <v>40</v>
      </c>
      <c r="U27" s="37">
        <v>0</v>
      </c>
      <c r="V27" s="60"/>
      <c r="W27" s="60"/>
    </row>
    <row r="28" spans="2:23" s="40" customFormat="1" x14ac:dyDescent="0.3">
      <c r="B28" s="37">
        <v>5643</v>
      </c>
      <c r="C28" s="37" t="str">
        <f>VLOOKUP(B28,'1_문헌특성'!A:BC,2,0)</f>
        <v>Shen (2011)</v>
      </c>
      <c r="D28" s="37" t="str">
        <f>VLOOKUP(B28,'1_문헌특성'!A:BC,3,0)</f>
        <v>RCT</v>
      </c>
      <c r="E28" s="37" t="str">
        <f>VLOOKUP(B28,'1_문헌특성'!A:BC,7,0)</f>
        <v>흉부종양</v>
      </c>
      <c r="F28" s="37" t="str">
        <f>VLOOKUP(B28,'1_문헌특성'!A:BC,8,0)</f>
        <v>폐암</v>
      </c>
      <c r="G28" s="37" t="str">
        <f>VLOOKUP(B28,'1_문헌특성'!A:BC,9,0)</f>
        <v>비소세포성 폐암</v>
      </c>
      <c r="H28" s="37" t="str">
        <f>VLOOKUP(B28,'1_문헌특성'!A:BC,31,0)</f>
        <v>CT+RT+HT</v>
      </c>
      <c r="I28" s="37" t="str">
        <f>VLOOKUP(B28,'1_문헌특성'!A:BC,38,0)</f>
        <v>HY-7000 RF external heat
system</v>
      </c>
      <c r="J28" s="37" t="str">
        <f>VLOOKUP(B28,'1_문헌특성'!A:BC,43,0)</f>
        <v>gemcitabine 투여 1시간 후</v>
      </c>
      <c r="K28" s="37" t="str">
        <f>VLOOKUP(B28,'1_문헌특성'!A:BC,51,0)</f>
        <v>CT</v>
      </c>
      <c r="L28" s="37"/>
      <c r="M28" s="37" t="s">
        <v>469</v>
      </c>
      <c r="N28" s="38" t="s">
        <v>181</v>
      </c>
      <c r="O28" s="38" t="s">
        <v>182</v>
      </c>
      <c r="P28" s="38" t="s">
        <v>232</v>
      </c>
      <c r="Q28" s="37">
        <v>40</v>
      </c>
      <c r="R28" s="37">
        <v>1</v>
      </c>
      <c r="S28" s="37"/>
      <c r="T28" s="37">
        <v>40</v>
      </c>
      <c r="U28" s="37">
        <v>1</v>
      </c>
      <c r="V28" s="60"/>
      <c r="W28" s="60"/>
    </row>
    <row r="29" spans="2:23" s="40" customFormat="1" x14ac:dyDescent="0.3">
      <c r="B29" s="37">
        <v>5643</v>
      </c>
      <c r="C29" s="37" t="str">
        <f>VLOOKUP(B29,'1_문헌특성'!A:BC,2,0)</f>
        <v>Shen (2011)</v>
      </c>
      <c r="D29" s="37" t="str">
        <f>VLOOKUP(B29,'1_문헌특성'!A:BC,3,0)</f>
        <v>RCT</v>
      </c>
      <c r="E29" s="37" t="str">
        <f>VLOOKUP(B29,'1_문헌특성'!A:BC,7,0)</f>
        <v>흉부종양</v>
      </c>
      <c r="F29" s="37" t="str">
        <f>VLOOKUP(B29,'1_문헌특성'!A:BC,8,0)</f>
        <v>폐암</v>
      </c>
      <c r="G29" s="37" t="str">
        <f>VLOOKUP(B29,'1_문헌특성'!A:BC,9,0)</f>
        <v>비소세포성 폐암</v>
      </c>
      <c r="H29" s="37" t="str">
        <f>VLOOKUP(B29,'1_문헌특성'!A:BC,31,0)</f>
        <v>CT+RT+HT</v>
      </c>
      <c r="I29" s="37" t="str">
        <f>VLOOKUP(B29,'1_문헌특성'!A:BC,38,0)</f>
        <v>HY-7000 RF external heat
system</v>
      </c>
      <c r="J29" s="37" t="str">
        <f>VLOOKUP(B29,'1_문헌특성'!A:BC,43,0)</f>
        <v>gemcitabine 투여 1시간 후</v>
      </c>
      <c r="K29" s="37" t="str">
        <f>VLOOKUP(B29,'1_문헌특성'!A:BC,51,0)</f>
        <v>CT</v>
      </c>
      <c r="L29" s="37"/>
      <c r="M29" s="37" t="s">
        <v>470</v>
      </c>
      <c r="N29" s="38" t="s">
        <v>181</v>
      </c>
      <c r="O29" s="38" t="s">
        <v>182</v>
      </c>
      <c r="P29" s="38" t="s">
        <v>232</v>
      </c>
      <c r="Q29" s="37">
        <v>40</v>
      </c>
      <c r="R29" s="37">
        <v>8</v>
      </c>
      <c r="S29" s="37"/>
      <c r="T29" s="37">
        <v>40</v>
      </c>
      <c r="U29" s="37">
        <v>9</v>
      </c>
      <c r="V29" s="60"/>
      <c r="W29" s="60"/>
    </row>
    <row r="30" spans="2:23" s="40" customFormat="1" x14ac:dyDescent="0.3">
      <c r="B30" s="37">
        <v>5643</v>
      </c>
      <c r="C30" s="37" t="str">
        <f>VLOOKUP(B30,'1_문헌특성'!A:BC,2,0)</f>
        <v>Shen (2011)</v>
      </c>
      <c r="D30" s="37" t="str">
        <f>VLOOKUP(B30,'1_문헌특성'!A:BC,3,0)</f>
        <v>RCT</v>
      </c>
      <c r="E30" s="37" t="str">
        <f>VLOOKUP(B30,'1_문헌특성'!A:BC,7,0)</f>
        <v>흉부종양</v>
      </c>
      <c r="F30" s="37" t="str">
        <f>VLOOKUP(B30,'1_문헌특성'!A:BC,8,0)</f>
        <v>폐암</v>
      </c>
      <c r="G30" s="37" t="str">
        <f>VLOOKUP(B30,'1_문헌특성'!A:BC,9,0)</f>
        <v>비소세포성 폐암</v>
      </c>
      <c r="H30" s="37" t="str">
        <f>VLOOKUP(B30,'1_문헌특성'!A:BC,31,0)</f>
        <v>CT+RT+HT</v>
      </c>
      <c r="I30" s="37" t="str">
        <f>VLOOKUP(B30,'1_문헌특성'!A:BC,38,0)</f>
        <v>HY-7000 RF external heat
system</v>
      </c>
      <c r="J30" s="37" t="str">
        <f>VLOOKUP(B30,'1_문헌특성'!A:BC,43,0)</f>
        <v>gemcitabine 투여 1시간 후</v>
      </c>
      <c r="K30" s="37" t="str">
        <f>VLOOKUP(B30,'1_문헌특성'!A:BC,51,0)</f>
        <v>CT</v>
      </c>
      <c r="L30" s="37"/>
      <c r="M30" s="37" t="s">
        <v>471</v>
      </c>
      <c r="N30" s="38" t="s">
        <v>181</v>
      </c>
      <c r="O30" s="38" t="s">
        <v>182</v>
      </c>
      <c r="P30" s="38" t="s">
        <v>232</v>
      </c>
      <c r="Q30" s="37">
        <v>40</v>
      </c>
      <c r="R30" s="37">
        <v>6</v>
      </c>
      <c r="S30" s="37"/>
      <c r="T30" s="37">
        <v>40</v>
      </c>
      <c r="U30" s="37">
        <v>2</v>
      </c>
      <c r="V30" s="60"/>
      <c r="W30" s="60"/>
    </row>
    <row r="31" spans="2:23" s="40" customFormat="1" x14ac:dyDescent="0.3">
      <c r="B31" s="37">
        <v>5643</v>
      </c>
      <c r="C31" s="37" t="str">
        <f>VLOOKUP(B31,'1_문헌특성'!A:BC,2,0)</f>
        <v>Shen (2011)</v>
      </c>
      <c r="D31" s="37" t="str">
        <f>VLOOKUP(B31,'1_문헌특성'!A:BC,3,0)</f>
        <v>RCT</v>
      </c>
      <c r="E31" s="37" t="str">
        <f>VLOOKUP(B31,'1_문헌특성'!A:BC,7,0)</f>
        <v>흉부종양</v>
      </c>
      <c r="F31" s="37" t="str">
        <f>VLOOKUP(B31,'1_문헌특성'!A:BC,8,0)</f>
        <v>폐암</v>
      </c>
      <c r="G31" s="37" t="str">
        <f>VLOOKUP(B31,'1_문헌특성'!A:BC,9,0)</f>
        <v>비소세포성 폐암</v>
      </c>
      <c r="H31" s="37" t="str">
        <f>VLOOKUP(B31,'1_문헌특성'!A:BC,31,0)</f>
        <v>CT+RT+HT</v>
      </c>
      <c r="I31" s="37" t="str">
        <f>VLOOKUP(B31,'1_문헌특성'!A:BC,38,0)</f>
        <v>HY-7000 RF external heat
system</v>
      </c>
      <c r="J31" s="37" t="str">
        <f>VLOOKUP(B31,'1_문헌특성'!A:BC,43,0)</f>
        <v>gemcitabine 투여 1시간 후</v>
      </c>
      <c r="K31" s="37" t="str">
        <f>VLOOKUP(B31,'1_문헌특성'!A:BC,51,0)</f>
        <v>CT</v>
      </c>
      <c r="L31" s="37"/>
      <c r="M31" s="37" t="s">
        <v>472</v>
      </c>
      <c r="N31" s="38" t="s">
        <v>181</v>
      </c>
      <c r="O31" s="38" t="s">
        <v>182</v>
      </c>
      <c r="P31" s="38" t="s">
        <v>232</v>
      </c>
      <c r="Q31" s="37">
        <v>40</v>
      </c>
      <c r="R31" s="37">
        <v>2</v>
      </c>
      <c r="S31" s="37"/>
      <c r="T31" s="37">
        <v>40</v>
      </c>
      <c r="U31" s="37">
        <v>3</v>
      </c>
      <c r="V31" s="60"/>
      <c r="W31" s="60"/>
    </row>
    <row r="32" spans="2:23" s="40" customFormat="1" x14ac:dyDescent="0.3">
      <c r="B32" s="37">
        <v>5643</v>
      </c>
      <c r="C32" s="37" t="str">
        <f>VLOOKUP(B32,'1_문헌특성'!A:BC,2,0)</f>
        <v>Shen (2011)</v>
      </c>
      <c r="D32" s="37" t="str">
        <f>VLOOKUP(B32,'1_문헌특성'!A:BC,3,0)</f>
        <v>RCT</v>
      </c>
      <c r="E32" s="37" t="str">
        <f>VLOOKUP(B32,'1_문헌특성'!A:BC,7,0)</f>
        <v>흉부종양</v>
      </c>
      <c r="F32" s="37" t="str">
        <f>VLOOKUP(B32,'1_문헌특성'!A:BC,8,0)</f>
        <v>폐암</v>
      </c>
      <c r="G32" s="37" t="str">
        <f>VLOOKUP(B32,'1_문헌특성'!A:BC,9,0)</f>
        <v>비소세포성 폐암</v>
      </c>
      <c r="H32" s="37" t="str">
        <f>VLOOKUP(B32,'1_문헌특성'!A:BC,31,0)</f>
        <v>CT+RT+HT</v>
      </c>
      <c r="I32" s="37" t="str">
        <f>VLOOKUP(B32,'1_문헌특성'!A:BC,38,0)</f>
        <v>HY-7000 RF external heat
system</v>
      </c>
      <c r="J32" s="37" t="str">
        <f>VLOOKUP(B32,'1_문헌특성'!A:BC,43,0)</f>
        <v>gemcitabine 투여 1시간 후</v>
      </c>
      <c r="K32" s="37" t="str">
        <f>VLOOKUP(B32,'1_문헌특성'!A:BC,51,0)</f>
        <v>CT</v>
      </c>
      <c r="L32" s="37"/>
      <c r="M32" s="37" t="s">
        <v>473</v>
      </c>
      <c r="N32" s="38" t="s">
        <v>181</v>
      </c>
      <c r="O32" s="38" t="s">
        <v>182</v>
      </c>
      <c r="P32" s="38" t="s">
        <v>232</v>
      </c>
      <c r="Q32" s="37">
        <v>40</v>
      </c>
      <c r="R32" s="37">
        <v>2</v>
      </c>
      <c r="S32" s="37"/>
      <c r="T32" s="37">
        <v>40</v>
      </c>
      <c r="U32" s="37">
        <v>1</v>
      </c>
      <c r="V32" s="60"/>
      <c r="W32" s="60"/>
    </row>
    <row r="33" spans="2:23" s="40" customFormat="1" x14ac:dyDescent="0.3">
      <c r="B33" s="37">
        <v>5643</v>
      </c>
      <c r="C33" s="37" t="str">
        <f>VLOOKUP(B33,'1_문헌특성'!A:BC,2,0)</f>
        <v>Shen (2011)</v>
      </c>
      <c r="D33" s="37" t="str">
        <f>VLOOKUP(B33,'1_문헌특성'!A:BC,3,0)</f>
        <v>RCT</v>
      </c>
      <c r="E33" s="37" t="str">
        <f>VLOOKUP(B33,'1_문헌특성'!A:BC,7,0)</f>
        <v>흉부종양</v>
      </c>
      <c r="F33" s="37" t="str">
        <f>VLOOKUP(B33,'1_문헌특성'!A:BC,8,0)</f>
        <v>폐암</v>
      </c>
      <c r="G33" s="37" t="str">
        <f>VLOOKUP(B33,'1_문헌특성'!A:BC,9,0)</f>
        <v>비소세포성 폐암</v>
      </c>
      <c r="H33" s="37" t="str">
        <f>VLOOKUP(B33,'1_문헌특성'!A:BC,31,0)</f>
        <v>CT+RT+HT</v>
      </c>
      <c r="I33" s="37" t="str">
        <f>VLOOKUP(B33,'1_문헌특성'!A:BC,38,0)</f>
        <v>HY-7000 RF external heat
system</v>
      </c>
      <c r="J33" s="37" t="str">
        <f>VLOOKUP(B33,'1_문헌특성'!A:BC,43,0)</f>
        <v>gemcitabine 투여 1시간 후</v>
      </c>
      <c r="K33" s="37" t="str">
        <f>VLOOKUP(B33,'1_문헌특성'!A:BC,51,0)</f>
        <v>CT</v>
      </c>
      <c r="L33" s="37"/>
      <c r="M33" s="37" t="s">
        <v>474</v>
      </c>
      <c r="N33" s="38" t="s">
        <v>181</v>
      </c>
      <c r="O33" s="38" t="s">
        <v>182</v>
      </c>
      <c r="P33" s="38" t="s">
        <v>232</v>
      </c>
      <c r="Q33" s="37">
        <v>40</v>
      </c>
      <c r="R33" s="37">
        <v>1</v>
      </c>
      <c r="S33" s="37"/>
      <c r="T33" s="37">
        <v>40</v>
      </c>
      <c r="U33" s="37">
        <v>0</v>
      </c>
      <c r="V33" s="60"/>
      <c r="W33" s="60"/>
    </row>
    <row r="34" spans="2:23" s="40" customFormat="1" x14ac:dyDescent="0.3">
      <c r="B34" s="37">
        <v>5643</v>
      </c>
      <c r="C34" s="37" t="str">
        <f>VLOOKUP(B34,'1_문헌특성'!A:BC,2,0)</f>
        <v>Shen (2011)</v>
      </c>
      <c r="D34" s="37" t="str">
        <f>VLOOKUP(B34,'1_문헌특성'!A:BC,3,0)</f>
        <v>RCT</v>
      </c>
      <c r="E34" s="37" t="str">
        <f>VLOOKUP(B34,'1_문헌특성'!A:BC,7,0)</f>
        <v>흉부종양</v>
      </c>
      <c r="F34" s="37" t="str">
        <f>VLOOKUP(B34,'1_문헌특성'!A:BC,8,0)</f>
        <v>폐암</v>
      </c>
      <c r="G34" s="37" t="str">
        <f>VLOOKUP(B34,'1_문헌특성'!A:BC,9,0)</f>
        <v>비소세포성 폐암</v>
      </c>
      <c r="H34" s="37" t="str">
        <f>VLOOKUP(B34,'1_문헌특성'!A:BC,31,0)</f>
        <v>CT+RT+HT</v>
      </c>
      <c r="I34" s="37" t="str">
        <f>VLOOKUP(B34,'1_문헌특성'!A:BC,38,0)</f>
        <v>HY-7000 RF external heat
system</v>
      </c>
      <c r="J34" s="37" t="str">
        <f>VLOOKUP(B34,'1_문헌특성'!A:BC,43,0)</f>
        <v>gemcitabine 투여 1시간 후</v>
      </c>
      <c r="K34" s="37" t="str">
        <f>VLOOKUP(B34,'1_문헌특성'!A:BC,51,0)</f>
        <v>CT</v>
      </c>
      <c r="L34" s="37"/>
      <c r="M34" s="37" t="s">
        <v>475</v>
      </c>
      <c r="N34" s="38" t="s">
        <v>181</v>
      </c>
      <c r="O34" s="38" t="s">
        <v>182</v>
      </c>
      <c r="P34" s="38" t="s">
        <v>232</v>
      </c>
      <c r="Q34" s="37">
        <v>40</v>
      </c>
      <c r="R34" s="37">
        <v>0</v>
      </c>
      <c r="S34" s="37"/>
      <c r="T34" s="37">
        <v>40</v>
      </c>
      <c r="U34" s="37">
        <v>0</v>
      </c>
      <c r="V34" s="60"/>
      <c r="W34" s="60"/>
    </row>
    <row r="35" spans="2:23" s="40" customFormat="1" x14ac:dyDescent="0.3">
      <c r="B35" s="37">
        <v>5643</v>
      </c>
      <c r="C35" s="37" t="str">
        <f>VLOOKUP(B35,'1_문헌특성'!A:BC,2,0)</f>
        <v>Shen (2011)</v>
      </c>
      <c r="D35" s="37" t="str">
        <f>VLOOKUP(B35,'1_문헌특성'!A:BC,3,0)</f>
        <v>RCT</v>
      </c>
      <c r="E35" s="37" t="str">
        <f>VLOOKUP(B35,'1_문헌특성'!A:BC,7,0)</f>
        <v>흉부종양</v>
      </c>
      <c r="F35" s="37" t="str">
        <f>VLOOKUP(B35,'1_문헌특성'!A:BC,8,0)</f>
        <v>폐암</v>
      </c>
      <c r="G35" s="37" t="str">
        <f>VLOOKUP(B35,'1_문헌특성'!A:BC,9,0)</f>
        <v>비소세포성 폐암</v>
      </c>
      <c r="H35" s="37" t="str">
        <f>VLOOKUP(B35,'1_문헌특성'!A:BC,31,0)</f>
        <v>CT+RT+HT</v>
      </c>
      <c r="I35" s="37" t="str">
        <f>VLOOKUP(B35,'1_문헌특성'!A:BC,38,0)</f>
        <v>HY-7000 RF external heat
system</v>
      </c>
      <c r="J35" s="37" t="str">
        <f>VLOOKUP(B35,'1_문헌특성'!A:BC,43,0)</f>
        <v>gemcitabine 투여 1시간 후</v>
      </c>
      <c r="K35" s="37" t="str">
        <f>VLOOKUP(B35,'1_문헌특성'!A:BC,51,0)</f>
        <v>CT</v>
      </c>
      <c r="L35" s="37"/>
      <c r="M35" s="37" t="s">
        <v>476</v>
      </c>
      <c r="N35" s="38" t="s">
        <v>181</v>
      </c>
      <c r="O35" s="38" t="s">
        <v>182</v>
      </c>
      <c r="P35" s="38" t="s">
        <v>232</v>
      </c>
      <c r="Q35" s="37">
        <v>40</v>
      </c>
      <c r="R35" s="37">
        <v>0</v>
      </c>
      <c r="S35" s="37"/>
      <c r="T35" s="37">
        <v>40</v>
      </c>
      <c r="U35" s="37">
        <v>0</v>
      </c>
      <c r="V35" s="60"/>
      <c r="W35" s="60"/>
    </row>
    <row r="36" spans="2:23" s="40" customFormat="1" x14ac:dyDescent="0.3">
      <c r="B36" s="37">
        <v>5643</v>
      </c>
      <c r="C36" s="37" t="str">
        <f>VLOOKUP(B36,'1_문헌특성'!A:BC,2,0)</f>
        <v>Shen (2011)</v>
      </c>
      <c r="D36" s="37" t="str">
        <f>VLOOKUP(B36,'1_문헌특성'!A:BC,3,0)</f>
        <v>RCT</v>
      </c>
      <c r="E36" s="37" t="str">
        <f>VLOOKUP(B36,'1_문헌특성'!A:BC,7,0)</f>
        <v>흉부종양</v>
      </c>
      <c r="F36" s="37" t="str">
        <f>VLOOKUP(B36,'1_문헌특성'!A:BC,8,0)</f>
        <v>폐암</v>
      </c>
      <c r="G36" s="37" t="str">
        <f>VLOOKUP(B36,'1_문헌특성'!A:BC,9,0)</f>
        <v>비소세포성 폐암</v>
      </c>
      <c r="H36" s="37" t="str">
        <f>VLOOKUP(B36,'1_문헌특성'!A:BC,31,0)</f>
        <v>CT+RT+HT</v>
      </c>
      <c r="I36" s="37" t="str">
        <f>VLOOKUP(B36,'1_문헌특성'!A:BC,38,0)</f>
        <v>HY-7000 RF external heat
system</v>
      </c>
      <c r="J36" s="37" t="str">
        <f>VLOOKUP(B36,'1_문헌특성'!A:BC,43,0)</f>
        <v>gemcitabine 투여 1시간 후</v>
      </c>
      <c r="K36" s="37" t="str">
        <f>VLOOKUP(B36,'1_문헌특성'!A:BC,51,0)</f>
        <v>CT</v>
      </c>
      <c r="L36" s="37"/>
      <c r="M36" s="37" t="s">
        <v>478</v>
      </c>
      <c r="N36" s="38" t="s">
        <v>181</v>
      </c>
      <c r="O36" s="38" t="s">
        <v>182</v>
      </c>
      <c r="P36" s="38" t="s">
        <v>232</v>
      </c>
      <c r="Q36" s="37">
        <v>40</v>
      </c>
      <c r="R36" s="37">
        <v>0</v>
      </c>
      <c r="S36" s="37"/>
      <c r="T36" s="37">
        <v>40</v>
      </c>
      <c r="U36" s="37">
        <v>0</v>
      </c>
      <c r="V36" s="60"/>
      <c r="W36" s="60"/>
    </row>
    <row r="37" spans="2:23" s="40" customFormat="1" x14ac:dyDescent="0.3">
      <c r="B37" s="37">
        <v>5643</v>
      </c>
      <c r="C37" s="37" t="str">
        <f>VLOOKUP(B37,'1_문헌특성'!A:BC,2,0)</f>
        <v>Shen (2011)</v>
      </c>
      <c r="D37" s="37" t="str">
        <f>VLOOKUP(B37,'1_문헌특성'!A:BC,3,0)</f>
        <v>RCT</v>
      </c>
      <c r="E37" s="37" t="str">
        <f>VLOOKUP(B37,'1_문헌특성'!A:BC,7,0)</f>
        <v>흉부종양</v>
      </c>
      <c r="F37" s="37" t="str">
        <f>VLOOKUP(B37,'1_문헌특성'!A:BC,8,0)</f>
        <v>폐암</v>
      </c>
      <c r="G37" s="37" t="str">
        <f>VLOOKUP(B37,'1_문헌특성'!A:BC,9,0)</f>
        <v>비소세포성 폐암</v>
      </c>
      <c r="H37" s="37" t="str">
        <f>VLOOKUP(B37,'1_문헌특성'!A:BC,31,0)</f>
        <v>CT+RT+HT</v>
      </c>
      <c r="I37" s="37" t="str">
        <f>VLOOKUP(B37,'1_문헌특성'!A:BC,38,0)</f>
        <v>HY-7000 RF external heat
system</v>
      </c>
      <c r="J37" s="37" t="str">
        <f>VLOOKUP(B37,'1_문헌특성'!A:BC,43,0)</f>
        <v>gemcitabine 투여 1시간 후</v>
      </c>
      <c r="K37" s="37" t="str">
        <f>VLOOKUP(B37,'1_문헌특성'!A:BC,51,0)</f>
        <v>CT</v>
      </c>
      <c r="L37" s="37"/>
      <c r="M37" s="37" t="s">
        <v>477</v>
      </c>
      <c r="N37" s="38" t="s">
        <v>181</v>
      </c>
      <c r="O37" s="38" t="s">
        <v>182</v>
      </c>
      <c r="P37" s="38" t="s">
        <v>232</v>
      </c>
      <c r="Q37" s="37">
        <v>40</v>
      </c>
      <c r="R37" s="37">
        <v>0</v>
      </c>
      <c r="S37" s="37"/>
      <c r="T37" s="37">
        <v>40</v>
      </c>
      <c r="U37" s="37">
        <v>0</v>
      </c>
      <c r="V37" s="60"/>
      <c r="W37" s="60"/>
    </row>
    <row r="38" spans="2:23" s="40" customFormat="1" x14ac:dyDescent="0.3">
      <c r="B38" s="37">
        <v>5643</v>
      </c>
      <c r="C38" s="37" t="str">
        <f>VLOOKUP(B38,'1_문헌특성'!A:BC,2,0)</f>
        <v>Shen (2011)</v>
      </c>
      <c r="D38" s="37" t="str">
        <f>VLOOKUP(B38,'1_문헌특성'!A:BC,3,0)</f>
        <v>RCT</v>
      </c>
      <c r="E38" s="37" t="str">
        <f>VLOOKUP(B38,'1_문헌특성'!A:BC,7,0)</f>
        <v>흉부종양</v>
      </c>
      <c r="F38" s="37" t="str">
        <f>VLOOKUP(B38,'1_문헌특성'!A:BC,8,0)</f>
        <v>폐암</v>
      </c>
      <c r="G38" s="37" t="str">
        <f>VLOOKUP(B38,'1_문헌특성'!A:BC,9,0)</f>
        <v>비소세포성 폐암</v>
      </c>
      <c r="H38" s="37" t="str">
        <f>VLOOKUP(B38,'1_문헌특성'!A:BC,31,0)</f>
        <v>CT+RT+HT</v>
      </c>
      <c r="I38" s="37" t="str">
        <f>VLOOKUP(B38,'1_문헌특성'!A:BC,38,0)</f>
        <v>HY-7000 RF external heat
system</v>
      </c>
      <c r="J38" s="37" t="str">
        <f>VLOOKUP(B38,'1_문헌특성'!A:BC,43,0)</f>
        <v>gemcitabine 투여 1시간 후</v>
      </c>
      <c r="K38" s="37" t="str">
        <f>VLOOKUP(B38,'1_문헌특성'!A:BC,51,0)</f>
        <v>CT</v>
      </c>
      <c r="L38" s="37"/>
      <c r="M38" s="37" t="s">
        <v>479</v>
      </c>
      <c r="N38" s="38" t="s">
        <v>181</v>
      </c>
      <c r="O38" s="38" t="s">
        <v>182</v>
      </c>
      <c r="P38" s="38" t="s">
        <v>232</v>
      </c>
      <c r="Q38" s="37">
        <v>40</v>
      </c>
      <c r="R38" s="37">
        <v>0</v>
      </c>
      <c r="S38" s="37"/>
      <c r="T38" s="37">
        <v>40</v>
      </c>
      <c r="U38" s="37">
        <v>0</v>
      </c>
      <c r="V38" s="60"/>
      <c r="W38" s="60"/>
    </row>
    <row r="39" spans="2:23" s="40" customFormat="1" x14ac:dyDescent="0.3">
      <c r="B39" s="37">
        <v>5643</v>
      </c>
      <c r="C39" s="37" t="str">
        <f>VLOOKUP(B39,'1_문헌특성'!A:BC,2,0)</f>
        <v>Shen (2011)</v>
      </c>
      <c r="D39" s="37" t="str">
        <f>VLOOKUP(B39,'1_문헌특성'!A:BC,3,0)</f>
        <v>RCT</v>
      </c>
      <c r="E39" s="37" t="str">
        <f>VLOOKUP(B39,'1_문헌특성'!A:BC,7,0)</f>
        <v>흉부종양</v>
      </c>
      <c r="F39" s="37" t="str">
        <f>VLOOKUP(B39,'1_문헌특성'!A:BC,8,0)</f>
        <v>폐암</v>
      </c>
      <c r="G39" s="37" t="str">
        <f>VLOOKUP(B39,'1_문헌특성'!A:BC,9,0)</f>
        <v>비소세포성 폐암</v>
      </c>
      <c r="H39" s="37" t="str">
        <f>VLOOKUP(B39,'1_문헌특성'!A:BC,31,0)</f>
        <v>CT+RT+HT</v>
      </c>
      <c r="I39" s="37" t="str">
        <f>VLOOKUP(B39,'1_문헌특성'!A:BC,38,0)</f>
        <v>HY-7000 RF external heat
system</v>
      </c>
      <c r="J39" s="37" t="str">
        <f>VLOOKUP(B39,'1_문헌특성'!A:BC,43,0)</f>
        <v>gemcitabine 투여 1시간 후</v>
      </c>
      <c r="K39" s="37" t="str">
        <f>VLOOKUP(B39,'1_문헌특성'!A:BC,51,0)</f>
        <v>CT</v>
      </c>
      <c r="L39" s="37"/>
      <c r="M39" s="37" t="s">
        <v>480</v>
      </c>
      <c r="N39" s="38" t="s">
        <v>181</v>
      </c>
      <c r="O39" s="38" t="s">
        <v>182</v>
      </c>
      <c r="P39" s="38" t="s">
        <v>232</v>
      </c>
      <c r="Q39" s="37">
        <v>40</v>
      </c>
      <c r="R39" s="37">
        <v>0</v>
      </c>
      <c r="S39" s="37"/>
      <c r="T39" s="37">
        <v>40</v>
      </c>
      <c r="U39" s="37">
        <v>2</v>
      </c>
      <c r="V39" s="60"/>
      <c r="W39" s="60"/>
    </row>
    <row r="40" spans="2:23" s="40" customFormat="1" x14ac:dyDescent="0.3">
      <c r="B40" s="37">
        <v>5643</v>
      </c>
      <c r="C40" s="37" t="str">
        <f>VLOOKUP(B40,'1_문헌특성'!A:BC,2,0)</f>
        <v>Shen (2011)</v>
      </c>
      <c r="D40" s="37" t="str">
        <f>VLOOKUP(B40,'1_문헌특성'!A:BC,3,0)</f>
        <v>RCT</v>
      </c>
      <c r="E40" s="37" t="str">
        <f>VLOOKUP(B40,'1_문헌특성'!A:BC,7,0)</f>
        <v>흉부종양</v>
      </c>
      <c r="F40" s="37" t="str">
        <f>VLOOKUP(B40,'1_문헌특성'!A:BC,8,0)</f>
        <v>폐암</v>
      </c>
      <c r="G40" s="37" t="str">
        <f>VLOOKUP(B40,'1_문헌특성'!A:BC,9,0)</f>
        <v>비소세포성 폐암</v>
      </c>
      <c r="H40" s="37" t="str">
        <f>VLOOKUP(B40,'1_문헌특성'!A:BC,31,0)</f>
        <v>CT+RT+HT</v>
      </c>
      <c r="I40" s="37" t="str">
        <f>VLOOKUP(B40,'1_문헌특성'!A:BC,38,0)</f>
        <v>HY-7000 RF external heat
system</v>
      </c>
      <c r="J40" s="37" t="str">
        <f>VLOOKUP(B40,'1_문헌특성'!A:BC,43,0)</f>
        <v>gemcitabine 투여 1시간 후</v>
      </c>
      <c r="K40" s="37" t="str">
        <f>VLOOKUP(B40,'1_문헌특성'!A:BC,51,0)</f>
        <v>CT</v>
      </c>
      <c r="L40" s="37"/>
      <c r="M40" s="37" t="s">
        <v>481</v>
      </c>
      <c r="N40" s="38" t="s">
        <v>181</v>
      </c>
      <c r="O40" s="38" t="s">
        <v>182</v>
      </c>
      <c r="P40" s="38" t="s">
        <v>232</v>
      </c>
      <c r="Q40" s="37">
        <v>40</v>
      </c>
      <c r="R40" s="37">
        <v>0</v>
      </c>
      <c r="S40" s="37"/>
      <c r="T40" s="37">
        <v>40</v>
      </c>
      <c r="U40" s="37">
        <v>0</v>
      </c>
      <c r="V40" s="60"/>
      <c r="W40" s="60"/>
    </row>
    <row r="41" spans="2:23" s="40" customFormat="1" x14ac:dyDescent="0.3">
      <c r="B41" s="37">
        <v>5643</v>
      </c>
      <c r="C41" s="37" t="str">
        <f>VLOOKUP(B41,'1_문헌특성'!A:BC,2,0)</f>
        <v>Shen (2011)</v>
      </c>
      <c r="D41" s="37" t="str">
        <f>VLOOKUP(B41,'1_문헌특성'!A:BC,3,0)</f>
        <v>RCT</v>
      </c>
      <c r="E41" s="37" t="str">
        <f>VLOOKUP(B41,'1_문헌특성'!A:BC,7,0)</f>
        <v>흉부종양</v>
      </c>
      <c r="F41" s="37" t="str">
        <f>VLOOKUP(B41,'1_문헌특성'!A:BC,8,0)</f>
        <v>폐암</v>
      </c>
      <c r="G41" s="37" t="str">
        <f>VLOOKUP(B41,'1_문헌특성'!A:BC,9,0)</f>
        <v>비소세포성 폐암</v>
      </c>
      <c r="H41" s="37" t="str">
        <f>VLOOKUP(B41,'1_문헌특성'!A:BC,31,0)</f>
        <v>CT+RT+HT</v>
      </c>
      <c r="I41" s="37" t="str">
        <f>VLOOKUP(B41,'1_문헌특성'!A:BC,38,0)</f>
        <v>HY-7000 RF external heat
system</v>
      </c>
      <c r="J41" s="37" t="str">
        <f>VLOOKUP(B41,'1_문헌특성'!A:BC,43,0)</f>
        <v>gemcitabine 투여 1시간 후</v>
      </c>
      <c r="K41" s="37" t="str">
        <f>VLOOKUP(B41,'1_문헌특성'!A:BC,51,0)</f>
        <v>CT</v>
      </c>
      <c r="L41" s="37"/>
      <c r="M41" s="37" t="s">
        <v>482</v>
      </c>
      <c r="N41" s="38" t="s">
        <v>181</v>
      </c>
      <c r="O41" s="38" t="s">
        <v>182</v>
      </c>
      <c r="P41" s="38" t="s">
        <v>232</v>
      </c>
      <c r="Q41" s="37">
        <v>40</v>
      </c>
      <c r="R41" s="37">
        <v>0</v>
      </c>
      <c r="S41" s="37"/>
      <c r="T41" s="37">
        <v>40</v>
      </c>
      <c r="U41" s="37">
        <v>0</v>
      </c>
      <c r="V41" s="60"/>
      <c r="W41" s="60"/>
    </row>
    <row r="42" spans="2:23" s="40" customFormat="1" x14ac:dyDescent="0.3">
      <c r="B42" s="37">
        <v>5643</v>
      </c>
      <c r="C42" s="37" t="str">
        <f>VLOOKUP(B42,'1_문헌특성'!A:BC,2,0)</f>
        <v>Shen (2011)</v>
      </c>
      <c r="D42" s="37" t="str">
        <f>VLOOKUP(B42,'1_문헌특성'!A:BC,3,0)</f>
        <v>RCT</v>
      </c>
      <c r="E42" s="37" t="str">
        <f>VLOOKUP(B42,'1_문헌특성'!A:BC,7,0)</f>
        <v>흉부종양</v>
      </c>
      <c r="F42" s="37" t="str">
        <f>VLOOKUP(B42,'1_문헌특성'!A:BC,8,0)</f>
        <v>폐암</v>
      </c>
      <c r="G42" s="37" t="str">
        <f>VLOOKUP(B42,'1_문헌특성'!A:BC,9,0)</f>
        <v>비소세포성 폐암</v>
      </c>
      <c r="H42" s="37" t="str">
        <f>VLOOKUP(B42,'1_문헌특성'!A:BC,31,0)</f>
        <v>CT+RT+HT</v>
      </c>
      <c r="I42" s="37" t="str">
        <f>VLOOKUP(B42,'1_문헌특성'!A:BC,38,0)</f>
        <v>HY-7000 RF external heat
system</v>
      </c>
      <c r="J42" s="37" t="str">
        <f>VLOOKUP(B42,'1_문헌특성'!A:BC,43,0)</f>
        <v>gemcitabine 투여 1시간 후</v>
      </c>
      <c r="K42" s="37" t="str">
        <f>VLOOKUP(B42,'1_문헌특성'!A:BC,51,0)</f>
        <v>CT</v>
      </c>
      <c r="L42" s="37"/>
      <c r="M42" s="37" t="s">
        <v>483</v>
      </c>
      <c r="N42" s="38" t="s">
        <v>181</v>
      </c>
      <c r="O42" s="38" t="s">
        <v>182</v>
      </c>
      <c r="P42" s="38" t="s">
        <v>232</v>
      </c>
      <c r="Q42" s="37">
        <v>40</v>
      </c>
      <c r="R42" s="37">
        <v>0</v>
      </c>
      <c r="S42" s="37"/>
      <c r="T42" s="37">
        <v>40</v>
      </c>
      <c r="U42" s="37">
        <v>0</v>
      </c>
      <c r="V42" s="60"/>
      <c r="W42" s="60"/>
    </row>
    <row r="43" spans="2:23" s="40" customFormat="1" x14ac:dyDescent="0.3">
      <c r="B43" s="37">
        <v>5643</v>
      </c>
      <c r="C43" s="37" t="str">
        <f>VLOOKUP(B43,'1_문헌특성'!A:BC,2,0)</f>
        <v>Shen (2011)</v>
      </c>
      <c r="D43" s="37" t="str">
        <f>VLOOKUP(B43,'1_문헌특성'!A:BC,3,0)</f>
        <v>RCT</v>
      </c>
      <c r="E43" s="37" t="str">
        <f>VLOOKUP(B43,'1_문헌특성'!A:BC,7,0)</f>
        <v>흉부종양</v>
      </c>
      <c r="F43" s="37" t="str">
        <f>VLOOKUP(B43,'1_문헌특성'!A:BC,8,0)</f>
        <v>폐암</v>
      </c>
      <c r="G43" s="37" t="str">
        <f>VLOOKUP(B43,'1_문헌특성'!A:BC,9,0)</f>
        <v>비소세포성 폐암</v>
      </c>
      <c r="H43" s="37" t="str">
        <f>VLOOKUP(B43,'1_문헌특성'!A:BC,31,0)</f>
        <v>CT+RT+HT</v>
      </c>
      <c r="I43" s="37" t="str">
        <f>VLOOKUP(B43,'1_문헌특성'!A:BC,38,0)</f>
        <v>HY-7000 RF external heat
system</v>
      </c>
      <c r="J43" s="37" t="str">
        <f>VLOOKUP(B43,'1_문헌특성'!A:BC,43,0)</f>
        <v>gemcitabine 투여 1시간 후</v>
      </c>
      <c r="K43" s="37" t="str">
        <f>VLOOKUP(B43,'1_문헌특성'!A:BC,51,0)</f>
        <v>CT</v>
      </c>
      <c r="L43" s="37"/>
      <c r="M43" s="37" t="s">
        <v>484</v>
      </c>
      <c r="N43" s="38" t="s">
        <v>181</v>
      </c>
      <c r="O43" s="38" t="s">
        <v>182</v>
      </c>
      <c r="P43" s="38" t="s">
        <v>232</v>
      </c>
      <c r="Q43" s="37">
        <v>40</v>
      </c>
      <c r="R43" s="37">
        <v>0</v>
      </c>
      <c r="S43" s="37"/>
      <c r="T43" s="37">
        <v>40</v>
      </c>
      <c r="U43" s="37">
        <v>0</v>
      </c>
      <c r="V43" s="60"/>
      <c r="W43" s="60"/>
    </row>
    <row r="44" spans="2:23" s="40" customFormat="1" x14ac:dyDescent="0.3">
      <c r="B44" s="37">
        <v>5643</v>
      </c>
      <c r="C44" s="37" t="str">
        <f>VLOOKUP(B44,'1_문헌특성'!A:BC,2,0)</f>
        <v>Shen (2011)</v>
      </c>
      <c r="D44" s="37" t="str">
        <f>VLOOKUP(B44,'1_문헌특성'!A:BC,3,0)</f>
        <v>RCT</v>
      </c>
      <c r="E44" s="37" t="str">
        <f>VLOOKUP(B44,'1_문헌특성'!A:BC,7,0)</f>
        <v>흉부종양</v>
      </c>
      <c r="F44" s="37" t="str">
        <f>VLOOKUP(B44,'1_문헌특성'!A:BC,8,0)</f>
        <v>폐암</v>
      </c>
      <c r="G44" s="37" t="str">
        <f>VLOOKUP(B44,'1_문헌특성'!A:BC,9,0)</f>
        <v>비소세포성 폐암</v>
      </c>
      <c r="H44" s="37" t="str">
        <f>VLOOKUP(B44,'1_문헌특성'!A:BC,31,0)</f>
        <v>CT+RT+HT</v>
      </c>
      <c r="I44" s="37" t="str">
        <f>VLOOKUP(B44,'1_문헌특성'!A:BC,38,0)</f>
        <v>HY-7000 RF external heat
system</v>
      </c>
      <c r="J44" s="37" t="str">
        <f>VLOOKUP(B44,'1_문헌특성'!A:BC,43,0)</f>
        <v>gemcitabine 투여 1시간 후</v>
      </c>
      <c r="K44" s="37" t="str">
        <f>VLOOKUP(B44,'1_문헌특성'!A:BC,51,0)</f>
        <v>CT</v>
      </c>
      <c r="L44" s="37"/>
      <c r="M44" s="37" t="s">
        <v>485</v>
      </c>
      <c r="N44" s="38" t="s">
        <v>181</v>
      </c>
      <c r="O44" s="38" t="s">
        <v>182</v>
      </c>
      <c r="P44" s="38" t="s">
        <v>232</v>
      </c>
      <c r="Q44" s="37">
        <v>40</v>
      </c>
      <c r="R44" s="37">
        <v>0</v>
      </c>
      <c r="S44" s="37"/>
      <c r="T44" s="37">
        <v>40</v>
      </c>
      <c r="U44" s="37">
        <v>0</v>
      </c>
      <c r="V44" s="60"/>
      <c r="W44" s="60"/>
    </row>
    <row r="45" spans="2:23" s="40" customFormat="1" x14ac:dyDescent="0.3">
      <c r="B45" s="37">
        <v>5643</v>
      </c>
      <c r="C45" s="37" t="str">
        <f>VLOOKUP(B45,'1_문헌특성'!A:BC,2,0)</f>
        <v>Shen (2011)</v>
      </c>
      <c r="D45" s="37" t="str">
        <f>VLOOKUP(B45,'1_문헌특성'!A:BC,3,0)</f>
        <v>RCT</v>
      </c>
      <c r="E45" s="37" t="str">
        <f>VLOOKUP(B45,'1_문헌특성'!A:BC,7,0)</f>
        <v>흉부종양</v>
      </c>
      <c r="F45" s="37" t="str">
        <f>VLOOKUP(B45,'1_문헌특성'!A:BC,8,0)</f>
        <v>폐암</v>
      </c>
      <c r="G45" s="37" t="str">
        <f>VLOOKUP(B45,'1_문헌특성'!A:BC,9,0)</f>
        <v>비소세포성 폐암</v>
      </c>
      <c r="H45" s="37" t="str">
        <f>VLOOKUP(B45,'1_문헌특성'!A:BC,31,0)</f>
        <v>CT+RT+HT</v>
      </c>
      <c r="I45" s="37" t="str">
        <f>VLOOKUP(B45,'1_문헌특성'!A:BC,38,0)</f>
        <v>HY-7000 RF external heat
system</v>
      </c>
      <c r="J45" s="37" t="str">
        <f>VLOOKUP(B45,'1_문헌특성'!A:BC,43,0)</f>
        <v>gemcitabine 투여 1시간 후</v>
      </c>
      <c r="K45" s="37" t="str">
        <f>VLOOKUP(B45,'1_문헌특성'!A:BC,51,0)</f>
        <v>CT</v>
      </c>
      <c r="L45" s="37"/>
      <c r="M45" s="37" t="s">
        <v>486</v>
      </c>
      <c r="N45" s="38" t="s">
        <v>181</v>
      </c>
      <c r="O45" s="38" t="s">
        <v>182</v>
      </c>
      <c r="P45" s="38" t="s">
        <v>232</v>
      </c>
      <c r="Q45" s="37">
        <v>40</v>
      </c>
      <c r="R45" s="37">
        <v>0</v>
      </c>
      <c r="S45" s="37"/>
      <c r="T45" s="37">
        <v>40</v>
      </c>
      <c r="U45" s="37">
        <v>0</v>
      </c>
      <c r="V45" s="60"/>
      <c r="W45" s="60"/>
    </row>
    <row r="46" spans="2:23" s="40" customFormat="1" x14ac:dyDescent="0.3">
      <c r="B46" s="37">
        <v>5643</v>
      </c>
      <c r="C46" s="37" t="str">
        <f>VLOOKUP(B46,'1_문헌특성'!A:BC,2,0)</f>
        <v>Shen (2011)</v>
      </c>
      <c r="D46" s="37" t="str">
        <f>VLOOKUP(B46,'1_문헌특성'!A:BC,3,0)</f>
        <v>RCT</v>
      </c>
      <c r="E46" s="37" t="str">
        <f>VLOOKUP(B46,'1_문헌특성'!A:BC,7,0)</f>
        <v>흉부종양</v>
      </c>
      <c r="F46" s="37" t="str">
        <f>VLOOKUP(B46,'1_문헌특성'!A:BC,8,0)</f>
        <v>폐암</v>
      </c>
      <c r="G46" s="37" t="str">
        <f>VLOOKUP(B46,'1_문헌특성'!A:BC,9,0)</f>
        <v>비소세포성 폐암</v>
      </c>
      <c r="H46" s="37" t="str">
        <f>VLOOKUP(B46,'1_문헌특성'!A:BC,31,0)</f>
        <v>CT+RT+HT</v>
      </c>
      <c r="I46" s="37" t="str">
        <f>VLOOKUP(B46,'1_문헌특성'!A:BC,38,0)</f>
        <v>HY-7000 RF external heat
system</v>
      </c>
      <c r="J46" s="37" t="str">
        <f>VLOOKUP(B46,'1_문헌특성'!A:BC,43,0)</f>
        <v>gemcitabine 투여 1시간 후</v>
      </c>
      <c r="K46" s="37" t="str">
        <f>VLOOKUP(B46,'1_문헌특성'!A:BC,51,0)</f>
        <v>CT</v>
      </c>
      <c r="L46" s="37"/>
      <c r="M46" s="37" t="s">
        <v>487</v>
      </c>
      <c r="N46" s="38" t="s">
        <v>181</v>
      </c>
      <c r="O46" s="38" t="s">
        <v>182</v>
      </c>
      <c r="P46" s="38" t="s">
        <v>232</v>
      </c>
      <c r="Q46" s="37">
        <v>40</v>
      </c>
      <c r="R46" s="37">
        <v>0</v>
      </c>
      <c r="S46" s="37"/>
      <c r="T46" s="37">
        <v>40</v>
      </c>
      <c r="U46" s="37">
        <v>0</v>
      </c>
      <c r="V46" s="60"/>
      <c r="W46" s="60"/>
    </row>
    <row r="47" spans="2:23" s="40" customFormat="1" x14ac:dyDescent="0.3">
      <c r="B47" s="37">
        <v>5643</v>
      </c>
      <c r="C47" s="37" t="str">
        <f>VLOOKUP(B47,'1_문헌특성'!A:BC,2,0)</f>
        <v>Shen (2011)</v>
      </c>
      <c r="D47" s="37" t="str">
        <f>VLOOKUP(B47,'1_문헌특성'!A:BC,3,0)</f>
        <v>RCT</v>
      </c>
      <c r="E47" s="37" t="str">
        <f>VLOOKUP(B47,'1_문헌특성'!A:BC,7,0)</f>
        <v>흉부종양</v>
      </c>
      <c r="F47" s="37" t="str">
        <f>VLOOKUP(B47,'1_문헌특성'!A:BC,8,0)</f>
        <v>폐암</v>
      </c>
      <c r="G47" s="37" t="str">
        <f>VLOOKUP(B47,'1_문헌특성'!A:BC,9,0)</f>
        <v>비소세포성 폐암</v>
      </c>
      <c r="H47" s="37" t="str">
        <f>VLOOKUP(B47,'1_문헌특성'!A:BC,31,0)</f>
        <v>CT+RT+HT</v>
      </c>
      <c r="I47" s="37" t="str">
        <f>VLOOKUP(B47,'1_문헌특성'!A:BC,38,0)</f>
        <v>HY-7000 RF external heat
system</v>
      </c>
      <c r="J47" s="37" t="str">
        <f>VLOOKUP(B47,'1_문헌특성'!A:BC,43,0)</f>
        <v>gemcitabine 투여 1시간 후</v>
      </c>
      <c r="K47" s="37" t="str">
        <f>VLOOKUP(B47,'1_문헌특성'!A:BC,51,0)</f>
        <v>CT</v>
      </c>
      <c r="L47" s="37"/>
      <c r="M47" s="37" t="s">
        <v>488</v>
      </c>
      <c r="N47" s="38" t="s">
        <v>181</v>
      </c>
      <c r="O47" s="38" t="s">
        <v>182</v>
      </c>
      <c r="P47" s="38" t="s">
        <v>232</v>
      </c>
      <c r="Q47" s="37">
        <v>40</v>
      </c>
      <c r="R47" s="37">
        <v>0</v>
      </c>
      <c r="S47" s="37"/>
      <c r="T47" s="37">
        <v>40</v>
      </c>
      <c r="U47" s="37">
        <v>0</v>
      </c>
      <c r="V47" s="60"/>
      <c r="W47" s="60"/>
    </row>
    <row r="48" spans="2:23" s="40" customFormat="1" x14ac:dyDescent="0.3">
      <c r="B48" s="37">
        <v>5643</v>
      </c>
      <c r="C48" s="37" t="s">
        <v>183</v>
      </c>
      <c r="D48" s="37" t="str">
        <f>VLOOKUP(B48,'1_문헌특성'!A:BC,3,0)</f>
        <v>RCT</v>
      </c>
      <c r="E48" s="37" t="str">
        <f>VLOOKUP(B48,'1_문헌특성'!A:BC,7,0)</f>
        <v>흉부종양</v>
      </c>
      <c r="F48" s="37" t="str">
        <f>VLOOKUP(B48,'1_문헌특성'!A:BC,8,0)</f>
        <v>폐암</v>
      </c>
      <c r="G48" s="37" t="str">
        <f>VLOOKUP(B48,'1_문헌특성'!A:BC,9,0)</f>
        <v>비소세포성 폐암</v>
      </c>
      <c r="H48" s="37" t="str">
        <f>VLOOKUP(B48,'1_문헌특성'!A:BC,31,0)</f>
        <v>CT+RT+HT</v>
      </c>
      <c r="I48" s="37" t="str">
        <f>VLOOKUP(B48,'1_문헌특성'!A:BC,38,0)</f>
        <v>HY-7000 RF external heat
system</v>
      </c>
      <c r="J48" s="37" t="str">
        <f>VLOOKUP(B48,'1_문헌특성'!A:BC,43,0)</f>
        <v>gemcitabine 투여 1시간 후</v>
      </c>
      <c r="K48" s="37" t="str">
        <f>VLOOKUP(B48,'1_문헌특성'!A:BC,51,0)</f>
        <v>CT</v>
      </c>
      <c r="L48" s="37"/>
      <c r="M48" s="37" t="s">
        <v>295</v>
      </c>
      <c r="N48" s="37"/>
      <c r="O48" s="38" t="s">
        <v>182</v>
      </c>
      <c r="P48" s="37" t="s">
        <v>379</v>
      </c>
      <c r="Q48" s="37">
        <v>40</v>
      </c>
      <c r="R48" s="37">
        <v>1</v>
      </c>
      <c r="S48" s="37"/>
      <c r="T48" s="37">
        <v>40</v>
      </c>
      <c r="U48" s="37">
        <v>0</v>
      </c>
      <c r="V48" s="60"/>
      <c r="W48" s="75" t="s">
        <v>189</v>
      </c>
    </row>
    <row r="49" spans="2:23" s="40" customFormat="1" x14ac:dyDescent="0.3">
      <c r="B49" s="37">
        <v>5643</v>
      </c>
      <c r="C49" s="37" t="s">
        <v>183</v>
      </c>
      <c r="D49" s="37" t="str">
        <f>VLOOKUP(B49,'1_문헌특성'!A:BC,3,0)</f>
        <v>RCT</v>
      </c>
      <c r="E49" s="37" t="str">
        <f>VLOOKUP(B49,'1_문헌특성'!A:BC,7,0)</f>
        <v>흉부종양</v>
      </c>
      <c r="F49" s="37" t="str">
        <f>VLOOKUP(B49,'1_문헌특성'!A:BC,8,0)</f>
        <v>폐암</v>
      </c>
      <c r="G49" s="37" t="str">
        <f>VLOOKUP(B49,'1_문헌특성'!A:BC,9,0)</f>
        <v>비소세포성 폐암</v>
      </c>
      <c r="H49" s="37" t="str">
        <f>VLOOKUP(B49,'1_문헌특성'!A:BC,31,0)</f>
        <v>CT+RT+HT</v>
      </c>
      <c r="I49" s="37" t="str">
        <f>VLOOKUP(B49,'1_문헌특성'!A:BC,38,0)</f>
        <v>HY-7000 RF external heat
system</v>
      </c>
      <c r="J49" s="37" t="str">
        <f>VLOOKUP(B49,'1_문헌특성'!A:BC,43,0)</f>
        <v>gemcitabine 투여 1시간 후</v>
      </c>
      <c r="K49" s="37" t="str">
        <f>VLOOKUP(B49,'1_문헌특성'!A:BC,51,0)</f>
        <v>CT</v>
      </c>
      <c r="L49" s="37"/>
      <c r="M49" s="37" t="s">
        <v>296</v>
      </c>
      <c r="N49" s="37"/>
      <c r="O49" s="38" t="s">
        <v>182</v>
      </c>
      <c r="P49" s="37" t="s">
        <v>379</v>
      </c>
      <c r="Q49" s="37">
        <v>40</v>
      </c>
      <c r="R49" s="37">
        <v>18</v>
      </c>
      <c r="S49" s="37"/>
      <c r="T49" s="37">
        <v>40</v>
      </c>
      <c r="U49" s="37">
        <v>17</v>
      </c>
      <c r="V49" s="61"/>
      <c r="W49" s="76"/>
    </row>
    <row r="50" spans="2:23" s="40" customFormat="1" x14ac:dyDescent="0.3">
      <c r="B50" s="37">
        <v>5643</v>
      </c>
      <c r="C50" s="37" t="s">
        <v>183</v>
      </c>
      <c r="D50" s="37" t="str">
        <f>VLOOKUP(B50,'1_문헌특성'!A:BC,3,0)</f>
        <v>RCT</v>
      </c>
      <c r="E50" s="37" t="str">
        <f>VLOOKUP(B50,'1_문헌특성'!A:BC,7,0)</f>
        <v>흉부종양</v>
      </c>
      <c r="F50" s="37" t="str">
        <f>VLOOKUP(B50,'1_문헌특성'!A:BC,8,0)</f>
        <v>폐암</v>
      </c>
      <c r="G50" s="37" t="str">
        <f>VLOOKUP(B50,'1_문헌특성'!A:BC,9,0)</f>
        <v>비소세포성 폐암</v>
      </c>
      <c r="H50" s="37" t="str">
        <f>VLOOKUP(B50,'1_문헌특성'!A:BC,31,0)</f>
        <v>CT+RT+HT</v>
      </c>
      <c r="I50" s="37" t="str">
        <f>VLOOKUP(B50,'1_문헌특성'!A:BC,38,0)</f>
        <v>HY-7000 RF external heat
system</v>
      </c>
      <c r="J50" s="37" t="str">
        <f>VLOOKUP(B50,'1_문헌특성'!A:BC,43,0)</f>
        <v>gemcitabine 투여 1시간 후</v>
      </c>
      <c r="K50" s="37" t="str">
        <f>VLOOKUP(B50,'1_문헌특성'!A:BC,51,0)</f>
        <v>CT</v>
      </c>
      <c r="L50" s="37"/>
      <c r="M50" s="37" t="s">
        <v>297</v>
      </c>
      <c r="N50" s="37"/>
      <c r="O50" s="38" t="s">
        <v>182</v>
      </c>
      <c r="P50" s="37" t="s">
        <v>379</v>
      </c>
      <c r="Q50" s="37">
        <v>40</v>
      </c>
      <c r="R50" s="37">
        <v>18</v>
      </c>
      <c r="S50" s="37"/>
      <c r="T50" s="37">
        <v>40</v>
      </c>
      <c r="U50" s="37">
        <v>19</v>
      </c>
      <c r="V50" s="61"/>
      <c r="W50" s="76"/>
    </row>
    <row r="51" spans="2:23" s="40" customFormat="1" x14ac:dyDescent="0.3">
      <c r="B51" s="37">
        <v>5643</v>
      </c>
      <c r="C51" s="37" t="s">
        <v>183</v>
      </c>
      <c r="D51" s="37" t="str">
        <f>VLOOKUP(B51,'1_문헌특성'!A:BC,3,0)</f>
        <v>RCT</v>
      </c>
      <c r="E51" s="37" t="str">
        <f>VLOOKUP(B51,'1_문헌특성'!A:BC,7,0)</f>
        <v>흉부종양</v>
      </c>
      <c r="F51" s="37" t="str">
        <f>VLOOKUP(B51,'1_문헌특성'!A:BC,8,0)</f>
        <v>폐암</v>
      </c>
      <c r="G51" s="37" t="str">
        <f>VLOOKUP(B51,'1_문헌특성'!A:BC,9,0)</f>
        <v>비소세포성 폐암</v>
      </c>
      <c r="H51" s="37" t="str">
        <f>VLOOKUP(B51,'1_문헌특성'!A:BC,31,0)</f>
        <v>CT+RT+HT</v>
      </c>
      <c r="I51" s="37" t="str">
        <f>VLOOKUP(B51,'1_문헌특성'!A:BC,38,0)</f>
        <v>HY-7000 RF external heat
system</v>
      </c>
      <c r="J51" s="37" t="str">
        <f>VLOOKUP(B51,'1_문헌특성'!A:BC,43,0)</f>
        <v>gemcitabine 투여 1시간 후</v>
      </c>
      <c r="K51" s="37" t="str">
        <f>VLOOKUP(B51,'1_문헌특성'!A:BC,51,0)</f>
        <v>CT</v>
      </c>
      <c r="L51" s="37"/>
      <c r="M51" s="37" t="s">
        <v>298</v>
      </c>
      <c r="N51" s="37"/>
      <c r="O51" s="38" t="s">
        <v>182</v>
      </c>
      <c r="P51" s="37" t="s">
        <v>379</v>
      </c>
      <c r="Q51" s="37">
        <v>40</v>
      </c>
      <c r="R51" s="37">
        <v>3</v>
      </c>
      <c r="S51" s="37"/>
      <c r="T51" s="37">
        <v>40</v>
      </c>
      <c r="U51" s="37">
        <v>4</v>
      </c>
      <c r="V51" s="62"/>
      <c r="W51" s="77"/>
    </row>
    <row r="52" spans="2:23" s="40" customFormat="1" ht="156" x14ac:dyDescent="0.3">
      <c r="B52" s="37">
        <v>5643</v>
      </c>
      <c r="C52" s="37" t="s">
        <v>183</v>
      </c>
      <c r="D52" s="37" t="str">
        <f>VLOOKUP(B52,'1_문헌특성'!A:BC,3,0)</f>
        <v>RCT</v>
      </c>
      <c r="E52" s="37" t="str">
        <f>VLOOKUP(B52,'1_문헌특성'!A:BC,7,0)</f>
        <v>흉부종양</v>
      </c>
      <c r="F52" s="37" t="str">
        <f>VLOOKUP(B52,'1_문헌특성'!A:BC,8,0)</f>
        <v>폐암</v>
      </c>
      <c r="G52" s="37" t="str">
        <f>VLOOKUP(B52,'1_문헌특성'!A:BC,9,0)</f>
        <v>비소세포성 폐암</v>
      </c>
      <c r="H52" s="37" t="str">
        <f>VLOOKUP(B52,'1_문헌특성'!A:BC,31,0)</f>
        <v>CT+RT+HT</v>
      </c>
      <c r="I52" s="37" t="str">
        <f>VLOOKUP(B52,'1_문헌특성'!A:BC,38,0)</f>
        <v>HY-7000 RF external heat
system</v>
      </c>
      <c r="J52" s="37" t="str">
        <f>VLOOKUP(B52,'1_문헌특성'!A:BC,43,0)</f>
        <v>gemcitabine 투여 1시간 후</v>
      </c>
      <c r="K52" s="37" t="str">
        <f>VLOOKUP(B52,'1_문헌특성'!A:BC,51,0)</f>
        <v>CT</v>
      </c>
      <c r="L52" s="37"/>
      <c r="M52" s="37" t="s">
        <v>380</v>
      </c>
      <c r="N52" s="41" t="s">
        <v>508</v>
      </c>
      <c r="O52" s="38" t="s">
        <v>182</v>
      </c>
      <c r="P52" s="37"/>
      <c r="Q52" s="37">
        <v>40</v>
      </c>
      <c r="R52" s="37">
        <v>33</v>
      </c>
      <c r="S52" s="63">
        <v>0.82499999999999996</v>
      </c>
      <c r="T52" s="37">
        <v>40</v>
      </c>
      <c r="U52" s="37">
        <v>19</v>
      </c>
      <c r="V52" s="63">
        <v>0.47499999999999998</v>
      </c>
      <c r="W52" s="37" t="s">
        <v>184</v>
      </c>
    </row>
    <row r="53" spans="2:23" s="40" customFormat="1" x14ac:dyDescent="0.3">
      <c r="B53" s="37">
        <v>7485</v>
      </c>
      <c r="C53" s="37" t="str">
        <f>VLOOKUP(B53,'1_문헌특성'!A:BC,2,0)</f>
        <v>Sakurai (2002)</v>
      </c>
      <c r="D53" s="37" t="str">
        <f>VLOOKUP(B53,'1_문헌특성'!A:BC,3,0)</f>
        <v>NRS(코호트연구)</v>
      </c>
      <c r="E53" s="37" t="str">
        <f>VLOOKUP(B53,'1_문헌특성'!A:BC,7,0)</f>
        <v>흉부종양</v>
      </c>
      <c r="F53" s="37" t="str">
        <f>VLOOKUP(B53,'1_문헌특성'!A:BC,8,0)</f>
        <v>폐암</v>
      </c>
      <c r="G53" s="37" t="str">
        <f>VLOOKUP(B53,'1_문헌특성'!A:BC,9,0)</f>
        <v>골격구조에 직접적으로 침입한 원발 비소세포폐암(primary NSCLC with direct bony invasion)</v>
      </c>
      <c r="H53" s="37" t="str">
        <f>VLOOKUP(B53,'1_문헌특성'!A:BC,31,0)</f>
        <v>RT+HT</v>
      </c>
      <c r="I53" s="37" t="str">
        <f>VLOOKUP(B53,'1_문헌특성'!A:BC,38,0)</f>
        <v>thermotron-RF 8</v>
      </c>
      <c r="J53" s="37" t="str">
        <f>VLOOKUP(B53,'1_문헌특성'!A:BC,43,0)</f>
        <v>· RT 방사선량 40Gy 이상일 때 첫 HT 시작
· RT 직후</v>
      </c>
      <c r="K53" s="37" t="str">
        <f>VLOOKUP(B53,'1_문헌특성'!A:BC,51,0)</f>
        <v>RT</v>
      </c>
      <c r="L53" s="37"/>
      <c r="M53" s="37" t="s">
        <v>295</v>
      </c>
      <c r="N53" s="37" t="s">
        <v>197</v>
      </c>
      <c r="O53" s="38" t="s">
        <v>182</v>
      </c>
      <c r="P53" s="38" t="s">
        <v>423</v>
      </c>
      <c r="Q53" s="37">
        <v>13</v>
      </c>
      <c r="R53" s="37">
        <v>3</v>
      </c>
      <c r="S53" s="37"/>
      <c r="T53" s="37">
        <v>13</v>
      </c>
      <c r="U53" s="37">
        <v>1</v>
      </c>
      <c r="V53" s="37"/>
      <c r="W53" s="78" t="s">
        <v>422</v>
      </c>
    </row>
    <row r="54" spans="2:23" s="40" customFormat="1" ht="24" x14ac:dyDescent="0.3">
      <c r="B54" s="37">
        <v>7485</v>
      </c>
      <c r="C54" s="37" t="str">
        <f>VLOOKUP(B54,'1_문헌특성'!A:BC,2,0)</f>
        <v>Sakurai (2002)</v>
      </c>
      <c r="D54" s="37" t="str">
        <f>VLOOKUP(B54,'1_문헌특성'!A:BC,3,0)</f>
        <v>NRS(코호트연구)</v>
      </c>
      <c r="E54" s="37" t="str">
        <f>VLOOKUP(B54,'1_문헌특성'!A:BC,7,0)</f>
        <v>흉부종양</v>
      </c>
      <c r="F54" s="37" t="str">
        <f>VLOOKUP(B54,'1_문헌특성'!A:BC,8,0)</f>
        <v>폐암</v>
      </c>
      <c r="G54" s="37" t="str">
        <f>VLOOKUP(B54,'1_문헌특성'!A:BC,9,0)</f>
        <v>골격구조에 직접적으로 침입한 원발 비소세포폐암(primary NSCLC with direct bony invasion)</v>
      </c>
      <c r="H54" s="37" t="str">
        <f>VLOOKUP(B54,'1_문헌특성'!A:BC,31,0)</f>
        <v>RT+HT</v>
      </c>
      <c r="I54" s="37" t="str">
        <f>VLOOKUP(B54,'1_문헌특성'!A:BC,38,0)</f>
        <v>thermotron-RF 8</v>
      </c>
      <c r="J54" s="37" t="str">
        <f>VLOOKUP(B54,'1_문헌특성'!A:BC,43,0)</f>
        <v>· RT 방사선량 40Gy 이상일 때 첫 HT 시작
· RT 직후</v>
      </c>
      <c r="K54" s="37" t="str">
        <f>VLOOKUP(B54,'1_문헌특성'!A:BC,51,0)</f>
        <v>RT</v>
      </c>
      <c r="L54" s="37"/>
      <c r="M54" s="41" t="s">
        <v>296</v>
      </c>
      <c r="N54" s="41" t="s">
        <v>198</v>
      </c>
      <c r="O54" s="38" t="s">
        <v>182</v>
      </c>
      <c r="P54" s="38" t="s">
        <v>423</v>
      </c>
      <c r="Q54" s="37">
        <v>13</v>
      </c>
      <c r="R54" s="37">
        <v>7</v>
      </c>
      <c r="S54" s="37"/>
      <c r="T54" s="37">
        <v>13</v>
      </c>
      <c r="U54" s="37">
        <v>6</v>
      </c>
      <c r="V54" s="37"/>
      <c r="W54" s="80"/>
    </row>
    <row r="55" spans="2:23" s="40" customFormat="1" x14ac:dyDescent="0.3">
      <c r="B55" s="37">
        <v>7485</v>
      </c>
      <c r="C55" s="37" t="str">
        <f>VLOOKUP(B55,'1_문헌특성'!A:BC,2,0)</f>
        <v>Sakurai (2002)</v>
      </c>
      <c r="D55" s="37" t="str">
        <f>VLOOKUP(B55,'1_문헌특성'!A:BC,3,0)</f>
        <v>NRS(코호트연구)</v>
      </c>
      <c r="E55" s="37" t="str">
        <f>VLOOKUP(B55,'1_문헌특성'!A:BC,7,0)</f>
        <v>흉부종양</v>
      </c>
      <c r="F55" s="37" t="str">
        <f>VLOOKUP(B55,'1_문헌특성'!A:BC,8,0)</f>
        <v>폐암</v>
      </c>
      <c r="G55" s="37" t="str">
        <f>VLOOKUP(B55,'1_문헌특성'!A:BC,9,0)</f>
        <v>골격구조에 직접적으로 침입한 원발 비소세포폐암(primary NSCLC with direct bony invasion)</v>
      </c>
      <c r="H55" s="37" t="str">
        <f>VLOOKUP(B55,'1_문헌특성'!A:BC,31,0)</f>
        <v>RT+HT</v>
      </c>
      <c r="I55" s="37" t="str">
        <f>VLOOKUP(B55,'1_문헌특성'!A:BC,38,0)</f>
        <v>thermotron-RF 8</v>
      </c>
      <c r="J55" s="37" t="str">
        <f>VLOOKUP(B55,'1_문헌특성'!A:BC,43,0)</f>
        <v>· RT 방사선량 40Gy 이상일 때 첫 HT 시작
· RT 직후</v>
      </c>
      <c r="K55" s="37" t="str">
        <f>VLOOKUP(B55,'1_문헌특성'!A:BC,51,0)</f>
        <v>RT</v>
      </c>
      <c r="L55" s="37"/>
      <c r="M55" s="37" t="s">
        <v>424</v>
      </c>
      <c r="N55" s="37" t="s">
        <v>201</v>
      </c>
      <c r="O55" s="38" t="s">
        <v>174</v>
      </c>
      <c r="P55" s="38" t="s">
        <v>202</v>
      </c>
      <c r="Q55" s="37">
        <v>13</v>
      </c>
      <c r="R55" s="64">
        <f>S55*Q55</f>
        <v>9.8930000000000007</v>
      </c>
      <c r="S55" s="65">
        <v>0.76100000000000001</v>
      </c>
      <c r="T55" s="37">
        <v>13</v>
      </c>
      <c r="U55" s="64">
        <f>V55*T55</f>
        <v>2.1970000000000001</v>
      </c>
      <c r="V55" s="65">
        <v>0.16900000000000001</v>
      </c>
      <c r="W55" s="37">
        <v>0.19</v>
      </c>
    </row>
    <row r="56" spans="2:23" s="40" customFormat="1" x14ac:dyDescent="0.3">
      <c r="B56" s="37">
        <v>7485</v>
      </c>
      <c r="C56" s="37" t="str">
        <f>VLOOKUP(B56,'1_문헌특성'!A:BC,2,0)</f>
        <v>Sakurai (2002)</v>
      </c>
      <c r="D56" s="37" t="str">
        <f>VLOOKUP(B56,'1_문헌특성'!A:BC,3,0)</f>
        <v>NRS(코호트연구)</v>
      </c>
      <c r="E56" s="37" t="str">
        <f>VLOOKUP(B56,'1_문헌특성'!A:BC,7,0)</f>
        <v>흉부종양</v>
      </c>
      <c r="F56" s="37" t="str">
        <f>VLOOKUP(B56,'1_문헌특성'!A:BC,8,0)</f>
        <v>폐암</v>
      </c>
      <c r="G56" s="37" t="str">
        <f>VLOOKUP(B56,'1_문헌특성'!A:BC,9,0)</f>
        <v>골격구조에 직접적으로 침입한 원발 비소세포폐암(primary NSCLC with direct bony invasion)</v>
      </c>
      <c r="H56" s="37" t="str">
        <f>VLOOKUP(B56,'1_문헌특성'!A:BC,31,0)</f>
        <v>RT+HT</v>
      </c>
      <c r="I56" s="37" t="str">
        <f>VLOOKUP(B56,'1_문헌특성'!A:BC,38,0)</f>
        <v>thermotron-RF 8</v>
      </c>
      <c r="J56" s="37" t="str">
        <f>VLOOKUP(B56,'1_문헌특성'!A:BC,43,0)</f>
        <v>· RT 방사선량 40Gy 이상일 때 첫 HT 시작
· RT 직후</v>
      </c>
      <c r="K56" s="37" t="str">
        <f>VLOOKUP(B56,'1_문헌특성'!A:BC,51,0)</f>
        <v>RT</v>
      </c>
      <c r="L56" s="37"/>
      <c r="M56" s="37" t="s">
        <v>425</v>
      </c>
      <c r="N56" s="38"/>
      <c r="O56" s="38" t="s">
        <v>174</v>
      </c>
      <c r="P56" s="38" t="s">
        <v>202</v>
      </c>
      <c r="Q56" s="37">
        <v>13</v>
      </c>
      <c r="R56" s="64">
        <f>S56*Q56</f>
        <v>5.7720000000000002</v>
      </c>
      <c r="S56" s="65">
        <v>0.44400000000000001</v>
      </c>
      <c r="T56" s="37">
        <v>13</v>
      </c>
      <c r="U56" s="64">
        <f>V56*T56</f>
        <v>2.0019999999999998</v>
      </c>
      <c r="V56" s="65">
        <v>0.154</v>
      </c>
      <c r="W56" s="37">
        <v>0.3</v>
      </c>
    </row>
    <row r="57" spans="2:23" s="66" customFormat="1" x14ac:dyDescent="0.3">
      <c r="B57" s="29">
        <v>7485</v>
      </c>
      <c r="C57" s="29" t="str">
        <f>VLOOKUP(B57,'1_문헌특성'!A:BC,2,0)</f>
        <v>Sakurai (2002)</v>
      </c>
      <c r="D57" s="29" t="str">
        <f>VLOOKUP(B57,'1_문헌특성'!A:BC,3,0)</f>
        <v>NRS(코호트연구)</v>
      </c>
      <c r="E57" s="29" t="str">
        <f>VLOOKUP(B57,'1_문헌특성'!A:BC,7,0)</f>
        <v>흉부종양</v>
      </c>
      <c r="F57" s="29" t="str">
        <f>VLOOKUP(B57,'1_문헌특성'!A:BC,8,0)</f>
        <v>폐암</v>
      </c>
      <c r="G57" s="29" t="str">
        <f>VLOOKUP(B57,'1_문헌특성'!A:BC,9,0)</f>
        <v>골격구조에 직접적으로 침입한 원발 비소세포폐암(primary NSCLC with direct bony invasion)</v>
      </c>
      <c r="H57" s="29" t="str">
        <f>VLOOKUP(B57,'1_문헌특성'!A:BC,31,0)</f>
        <v>RT+HT</v>
      </c>
      <c r="I57" s="29" t="str">
        <f>VLOOKUP(B57,'1_문헌특성'!A:BC,38,0)</f>
        <v>thermotron-RF 8</v>
      </c>
      <c r="J57" s="29" t="str">
        <f>VLOOKUP(B57,'1_문헌특성'!A:BC,43,0)</f>
        <v>· RT 방사선량 40Gy 이상일 때 첫 HT 시작
· RT 직후</v>
      </c>
      <c r="K57" s="29" t="str">
        <f>VLOOKUP(B57,'1_문헌특성'!A:BC,51,0)</f>
        <v>RT</v>
      </c>
      <c r="L57" s="29"/>
      <c r="M57" s="41" t="s">
        <v>428</v>
      </c>
      <c r="N57" s="38" t="s">
        <v>426</v>
      </c>
      <c r="O57" s="38" t="s">
        <v>182</v>
      </c>
      <c r="P57" s="38"/>
      <c r="Q57" s="29">
        <v>13</v>
      </c>
      <c r="R57" s="29">
        <v>10</v>
      </c>
      <c r="S57" s="29"/>
      <c r="T57" s="29">
        <v>13</v>
      </c>
      <c r="U57" s="29">
        <v>12</v>
      </c>
      <c r="V57" s="29"/>
      <c r="W57" s="29"/>
    </row>
    <row r="58" spans="2:23" s="66" customFormat="1" x14ac:dyDescent="0.3">
      <c r="B58" s="29">
        <v>7485</v>
      </c>
      <c r="C58" s="29" t="str">
        <f>VLOOKUP(B58,'1_문헌특성'!A:BC,2,0)</f>
        <v>Sakurai (2002)</v>
      </c>
      <c r="D58" s="29" t="str">
        <f>VLOOKUP(B58,'1_문헌특성'!A:BC,3,0)</f>
        <v>NRS(코호트연구)</v>
      </c>
      <c r="E58" s="29" t="str">
        <f>VLOOKUP(B58,'1_문헌특성'!A:BC,7,0)</f>
        <v>흉부종양</v>
      </c>
      <c r="F58" s="29" t="str">
        <f>VLOOKUP(B58,'1_문헌특성'!A:BC,8,0)</f>
        <v>폐암</v>
      </c>
      <c r="G58" s="29" t="str">
        <f>VLOOKUP(B58,'1_문헌특성'!A:BC,9,0)</f>
        <v>골격구조에 직접적으로 침입한 원발 비소세포폐암(primary NSCLC with direct bony invasion)</v>
      </c>
      <c r="H58" s="29" t="str">
        <f>VLOOKUP(B58,'1_문헌특성'!A:BC,31,0)</f>
        <v>RT+HT</v>
      </c>
      <c r="I58" s="29" t="str">
        <f>VLOOKUP(B58,'1_문헌특성'!A:BC,38,0)</f>
        <v>thermotron-RF 8</v>
      </c>
      <c r="J58" s="29" t="str">
        <f>VLOOKUP(B58,'1_문헌특성'!A:BC,43,0)</f>
        <v>· RT 방사선량 40Gy 이상일 때 첫 HT 시작
· RT 직후</v>
      </c>
      <c r="K58" s="29" t="str">
        <f>VLOOKUP(B58,'1_문헌특성'!A:BC,51,0)</f>
        <v>RT</v>
      </c>
      <c r="L58" s="29"/>
      <c r="M58" s="29" t="s">
        <v>429</v>
      </c>
      <c r="N58" s="38" t="s">
        <v>426</v>
      </c>
      <c r="O58" s="38" t="s">
        <v>182</v>
      </c>
      <c r="P58" s="38"/>
      <c r="Q58" s="29">
        <v>13</v>
      </c>
      <c r="R58" s="29">
        <v>3</v>
      </c>
      <c r="S58" s="29"/>
      <c r="T58" s="29">
        <v>13</v>
      </c>
      <c r="U58" s="29">
        <v>1</v>
      </c>
      <c r="V58" s="29"/>
      <c r="W58" s="29"/>
    </row>
    <row r="59" spans="2:23" s="66" customFormat="1" x14ac:dyDescent="0.3">
      <c r="B59" s="29">
        <v>7485</v>
      </c>
      <c r="C59" s="29" t="str">
        <f>VLOOKUP(B59,'1_문헌특성'!A:BC,2,0)</f>
        <v>Sakurai (2002)</v>
      </c>
      <c r="D59" s="29" t="str">
        <f>VLOOKUP(B59,'1_문헌특성'!A:BC,3,0)</f>
        <v>NRS(코호트연구)</v>
      </c>
      <c r="E59" s="29" t="str">
        <f>VLOOKUP(B59,'1_문헌특성'!A:BC,7,0)</f>
        <v>흉부종양</v>
      </c>
      <c r="F59" s="29" t="str">
        <f>VLOOKUP(B59,'1_문헌특성'!A:BC,8,0)</f>
        <v>폐암</v>
      </c>
      <c r="G59" s="29" t="str">
        <f>VLOOKUP(B59,'1_문헌특성'!A:BC,9,0)</f>
        <v>골격구조에 직접적으로 침입한 원발 비소세포폐암(primary NSCLC with direct bony invasion)</v>
      </c>
      <c r="H59" s="29" t="str">
        <f>VLOOKUP(B59,'1_문헌특성'!A:BC,31,0)</f>
        <v>RT+HT</v>
      </c>
      <c r="I59" s="29" t="str">
        <f>VLOOKUP(B59,'1_문헌특성'!A:BC,38,0)</f>
        <v>thermotron-RF 8</v>
      </c>
      <c r="J59" s="29" t="str">
        <f>VLOOKUP(B59,'1_문헌특성'!A:BC,43,0)</f>
        <v>· RT 방사선량 40Gy 이상일 때 첫 HT 시작
· RT 직후</v>
      </c>
      <c r="K59" s="29" t="str">
        <f>VLOOKUP(B59,'1_문헌특성'!A:BC,51,0)</f>
        <v>RT</v>
      </c>
      <c r="L59" s="29"/>
      <c r="M59" s="29" t="s">
        <v>430</v>
      </c>
      <c r="N59" s="38" t="s">
        <v>426</v>
      </c>
      <c r="O59" s="38" t="s">
        <v>182</v>
      </c>
      <c r="P59" s="38"/>
      <c r="Q59" s="29">
        <v>13</v>
      </c>
      <c r="R59" s="29">
        <v>0</v>
      </c>
      <c r="S59" s="29"/>
      <c r="T59" s="29">
        <v>13</v>
      </c>
      <c r="U59" s="29">
        <v>0</v>
      </c>
      <c r="V59" s="29"/>
      <c r="W59" s="29"/>
    </row>
    <row r="60" spans="2:23" s="66" customFormat="1" ht="48" x14ac:dyDescent="0.3">
      <c r="B60" s="29">
        <v>7485</v>
      </c>
      <c r="C60" s="29" t="str">
        <f>VLOOKUP(B60,'1_문헌특성'!A:BC,2,0)</f>
        <v>Sakurai (2002)</v>
      </c>
      <c r="D60" s="29" t="str">
        <f>VLOOKUP(B60,'1_문헌특성'!A:BC,3,0)</f>
        <v>NRS(코호트연구)</v>
      </c>
      <c r="E60" s="29" t="str">
        <f>VLOOKUP(B60,'1_문헌특성'!A:BC,7,0)</f>
        <v>흉부종양</v>
      </c>
      <c r="F60" s="29" t="str">
        <f>VLOOKUP(B60,'1_문헌특성'!A:BC,8,0)</f>
        <v>폐암</v>
      </c>
      <c r="G60" s="29" t="str">
        <f>VLOOKUP(B60,'1_문헌특성'!A:BC,9,0)</f>
        <v>골격구조에 직접적으로 침입한 원발 비소세포폐암(primary NSCLC with direct bony invasion)</v>
      </c>
      <c r="H60" s="29" t="str">
        <f>VLOOKUP(B60,'1_문헌특성'!A:BC,31,0)</f>
        <v>RT+HT</v>
      </c>
      <c r="I60" s="29" t="str">
        <f>VLOOKUP(B60,'1_문헌특성'!A:BC,38,0)</f>
        <v>thermotron-RF 8</v>
      </c>
      <c r="J60" s="29" t="str">
        <f>VLOOKUP(B60,'1_문헌특성'!A:BC,43,0)</f>
        <v>· RT 방사선량 40Gy 이상일 때 첫 HT 시작
· RT 직후</v>
      </c>
      <c r="K60" s="29" t="str">
        <f>VLOOKUP(B60,'1_문헌특성'!A:BC,51,0)</f>
        <v>RT</v>
      </c>
      <c r="L60" s="29"/>
      <c r="M60" s="41" t="s">
        <v>431</v>
      </c>
      <c r="N60" s="59" t="s">
        <v>427</v>
      </c>
      <c r="O60" s="38" t="s">
        <v>182</v>
      </c>
      <c r="P60" s="38"/>
      <c r="Q60" s="29">
        <v>9</v>
      </c>
      <c r="R60" s="29">
        <v>6</v>
      </c>
      <c r="S60" s="29"/>
      <c r="T60" s="29">
        <v>13</v>
      </c>
      <c r="U60" s="29">
        <v>9</v>
      </c>
      <c r="V60" s="29"/>
      <c r="W60" s="29"/>
    </row>
    <row r="61" spans="2:23" s="66" customFormat="1" ht="48" x14ac:dyDescent="0.3">
      <c r="B61" s="29">
        <v>7485</v>
      </c>
      <c r="C61" s="29" t="str">
        <f>VLOOKUP(B61,'1_문헌특성'!A:BC,2,0)</f>
        <v>Sakurai (2002)</v>
      </c>
      <c r="D61" s="29" t="str">
        <f>VLOOKUP(B61,'1_문헌특성'!A:BC,3,0)</f>
        <v>NRS(코호트연구)</v>
      </c>
      <c r="E61" s="29" t="str">
        <f>VLOOKUP(B61,'1_문헌특성'!A:BC,7,0)</f>
        <v>흉부종양</v>
      </c>
      <c r="F61" s="29" t="str">
        <f>VLOOKUP(B61,'1_문헌특성'!A:BC,8,0)</f>
        <v>폐암</v>
      </c>
      <c r="G61" s="29" t="str">
        <f>VLOOKUP(B61,'1_문헌특성'!A:BC,9,0)</f>
        <v>골격구조에 직접적으로 침입한 원발 비소세포폐암(primary NSCLC with direct bony invasion)</v>
      </c>
      <c r="H61" s="29" t="str">
        <f>VLOOKUP(B61,'1_문헌특성'!A:BC,31,0)</f>
        <v>RT+HT</v>
      </c>
      <c r="I61" s="29" t="str">
        <f>VLOOKUP(B61,'1_문헌특성'!A:BC,38,0)</f>
        <v>thermotron-RF 8</v>
      </c>
      <c r="J61" s="29" t="str">
        <f>VLOOKUP(B61,'1_문헌특성'!A:BC,43,0)</f>
        <v>· RT 방사선량 40Gy 이상일 때 첫 HT 시작
· RT 직후</v>
      </c>
      <c r="K61" s="29" t="str">
        <f>VLOOKUP(B61,'1_문헌특성'!A:BC,51,0)</f>
        <v>RT</v>
      </c>
      <c r="L61" s="29"/>
      <c r="M61" s="29" t="s">
        <v>432</v>
      </c>
      <c r="N61" s="59" t="s">
        <v>427</v>
      </c>
      <c r="O61" s="38" t="s">
        <v>182</v>
      </c>
      <c r="P61" s="38"/>
      <c r="Q61" s="29">
        <v>9</v>
      </c>
      <c r="R61" s="29">
        <v>3</v>
      </c>
      <c r="S61" s="29"/>
      <c r="T61" s="29">
        <v>13</v>
      </c>
      <c r="U61" s="29">
        <v>4</v>
      </c>
      <c r="V61" s="29"/>
      <c r="W61" s="29"/>
    </row>
    <row r="62" spans="2:23" s="66" customFormat="1" ht="48" x14ac:dyDescent="0.3">
      <c r="B62" s="29">
        <v>7485</v>
      </c>
      <c r="C62" s="29" t="str">
        <f>VLOOKUP(B62,'1_문헌특성'!A:BC,2,0)</f>
        <v>Sakurai (2002)</v>
      </c>
      <c r="D62" s="29" t="str">
        <f>VLOOKUP(B62,'1_문헌특성'!A:BC,3,0)</f>
        <v>NRS(코호트연구)</v>
      </c>
      <c r="E62" s="29" t="str">
        <f>VLOOKUP(B62,'1_문헌특성'!A:BC,7,0)</f>
        <v>흉부종양</v>
      </c>
      <c r="F62" s="29" t="str">
        <f>VLOOKUP(B62,'1_문헌특성'!A:BC,8,0)</f>
        <v>폐암</v>
      </c>
      <c r="G62" s="29" t="str">
        <f>VLOOKUP(B62,'1_문헌특성'!A:BC,9,0)</f>
        <v>골격구조에 직접적으로 침입한 원발 비소세포폐암(primary NSCLC with direct bony invasion)</v>
      </c>
      <c r="H62" s="29" t="str">
        <f>VLOOKUP(B62,'1_문헌특성'!A:BC,31,0)</f>
        <v>RT+HT</v>
      </c>
      <c r="I62" s="29" t="str">
        <f>VLOOKUP(B62,'1_문헌특성'!A:BC,38,0)</f>
        <v>thermotron-RF 8</v>
      </c>
      <c r="J62" s="29" t="str">
        <f>VLOOKUP(B62,'1_문헌특성'!A:BC,43,0)</f>
        <v>· RT 방사선량 40Gy 이상일 때 첫 HT 시작
· RT 직후</v>
      </c>
      <c r="K62" s="29" t="str">
        <f>VLOOKUP(B62,'1_문헌특성'!A:BC,51,0)</f>
        <v>RT</v>
      </c>
      <c r="L62" s="29"/>
      <c r="M62" s="29" t="s">
        <v>433</v>
      </c>
      <c r="N62" s="59" t="s">
        <v>427</v>
      </c>
      <c r="O62" s="38" t="s">
        <v>182</v>
      </c>
      <c r="P62" s="38"/>
      <c r="Q62" s="29">
        <v>9</v>
      </c>
      <c r="R62" s="29">
        <v>0</v>
      </c>
      <c r="S62" s="29"/>
      <c r="T62" s="29">
        <v>13</v>
      </c>
      <c r="U62" s="29">
        <v>0</v>
      </c>
      <c r="V62" s="29"/>
      <c r="W62" s="29"/>
    </row>
    <row r="63" spans="2:23" s="66" customFormat="1" ht="48" x14ac:dyDescent="0.3">
      <c r="B63" s="29">
        <v>7485</v>
      </c>
      <c r="C63" s="29" t="str">
        <f>VLOOKUP(B63,'1_문헌특성'!A:BC,2,0)</f>
        <v>Sakurai (2002)</v>
      </c>
      <c r="D63" s="29" t="str">
        <f>VLOOKUP(B63,'1_문헌특성'!A:BC,3,0)</f>
        <v>NRS(코호트연구)</v>
      </c>
      <c r="E63" s="29" t="str">
        <f>VLOOKUP(B63,'1_문헌특성'!A:BC,7,0)</f>
        <v>흉부종양</v>
      </c>
      <c r="F63" s="29" t="str">
        <f>VLOOKUP(B63,'1_문헌특성'!A:BC,8,0)</f>
        <v>폐암</v>
      </c>
      <c r="G63" s="29" t="str">
        <f>VLOOKUP(B63,'1_문헌특성'!A:BC,9,0)</f>
        <v>골격구조에 직접적으로 침입한 원발 비소세포폐암(primary NSCLC with direct bony invasion)</v>
      </c>
      <c r="H63" s="29" t="str">
        <f>VLOOKUP(B63,'1_문헌특성'!A:BC,31,0)</f>
        <v>RT+HT</v>
      </c>
      <c r="I63" s="29" t="str">
        <f>VLOOKUP(B63,'1_문헌특성'!A:BC,38,0)</f>
        <v>thermotron-RF 8</v>
      </c>
      <c r="J63" s="29" t="str">
        <f>VLOOKUP(B63,'1_문헌특성'!A:BC,43,0)</f>
        <v>· RT 방사선량 40Gy 이상일 때 첫 HT 시작
· RT 직후</v>
      </c>
      <c r="K63" s="29" t="str">
        <f>VLOOKUP(B63,'1_문헌특성'!A:BC,51,0)</f>
        <v>RT</v>
      </c>
      <c r="L63" s="29"/>
      <c r="M63" s="41" t="s">
        <v>434</v>
      </c>
      <c r="N63" s="59" t="s">
        <v>427</v>
      </c>
      <c r="O63" s="38" t="s">
        <v>182</v>
      </c>
      <c r="P63" s="38"/>
      <c r="Q63" s="29">
        <v>9</v>
      </c>
      <c r="R63" s="29">
        <v>9</v>
      </c>
      <c r="S63" s="29"/>
      <c r="T63" s="29">
        <v>13</v>
      </c>
      <c r="U63" s="29">
        <v>12</v>
      </c>
      <c r="V63" s="29"/>
      <c r="W63" s="29"/>
    </row>
    <row r="64" spans="2:23" s="66" customFormat="1" ht="48" x14ac:dyDescent="0.3">
      <c r="B64" s="29">
        <v>7485</v>
      </c>
      <c r="C64" s="29" t="str">
        <f>VLOOKUP(B64,'1_문헌특성'!A:BC,2,0)</f>
        <v>Sakurai (2002)</v>
      </c>
      <c r="D64" s="29" t="str">
        <f>VLOOKUP(B64,'1_문헌특성'!A:BC,3,0)</f>
        <v>NRS(코호트연구)</v>
      </c>
      <c r="E64" s="29" t="str">
        <f>VLOOKUP(B64,'1_문헌특성'!A:BC,7,0)</f>
        <v>흉부종양</v>
      </c>
      <c r="F64" s="29" t="str">
        <f>VLOOKUP(B64,'1_문헌특성'!A:BC,8,0)</f>
        <v>폐암</v>
      </c>
      <c r="G64" s="29" t="str">
        <f>VLOOKUP(B64,'1_문헌특성'!A:BC,9,0)</f>
        <v>골격구조에 직접적으로 침입한 원발 비소세포폐암(primary NSCLC with direct bony invasion)</v>
      </c>
      <c r="H64" s="29" t="str">
        <f>VLOOKUP(B64,'1_문헌특성'!A:BC,31,0)</f>
        <v>RT+HT</v>
      </c>
      <c r="I64" s="29" t="str">
        <f>VLOOKUP(B64,'1_문헌특성'!A:BC,38,0)</f>
        <v>thermotron-RF 8</v>
      </c>
      <c r="J64" s="29" t="str">
        <f>VLOOKUP(B64,'1_문헌특성'!A:BC,43,0)</f>
        <v>· RT 방사선량 40Gy 이상일 때 첫 HT 시작
· RT 직후</v>
      </c>
      <c r="K64" s="29" t="str">
        <f>VLOOKUP(B64,'1_문헌특성'!A:BC,51,0)</f>
        <v>RT</v>
      </c>
      <c r="L64" s="29"/>
      <c r="M64" s="29" t="s">
        <v>435</v>
      </c>
      <c r="N64" s="59" t="s">
        <v>427</v>
      </c>
      <c r="O64" s="38" t="s">
        <v>182</v>
      </c>
      <c r="P64" s="38"/>
      <c r="Q64" s="29">
        <v>9</v>
      </c>
      <c r="R64" s="29">
        <v>0</v>
      </c>
      <c r="S64" s="29"/>
      <c r="T64" s="29">
        <v>13</v>
      </c>
      <c r="U64" s="29">
        <v>0</v>
      </c>
      <c r="V64" s="29"/>
      <c r="W64" s="29"/>
    </row>
    <row r="65" spans="2:23" s="66" customFormat="1" ht="48" x14ac:dyDescent="0.3">
      <c r="B65" s="29">
        <v>7485</v>
      </c>
      <c r="C65" s="29" t="str">
        <f>VLOOKUP(B65,'1_문헌특성'!A:BC,2,0)</f>
        <v>Sakurai (2002)</v>
      </c>
      <c r="D65" s="29" t="str">
        <f>VLOOKUP(B65,'1_문헌특성'!A:BC,3,0)</f>
        <v>NRS(코호트연구)</v>
      </c>
      <c r="E65" s="29" t="str">
        <f>VLOOKUP(B65,'1_문헌특성'!A:BC,7,0)</f>
        <v>흉부종양</v>
      </c>
      <c r="F65" s="29" t="str">
        <f>VLOOKUP(B65,'1_문헌특성'!A:BC,8,0)</f>
        <v>폐암</v>
      </c>
      <c r="G65" s="29" t="str">
        <f>VLOOKUP(B65,'1_문헌특성'!A:BC,9,0)</f>
        <v>골격구조에 직접적으로 침입한 원발 비소세포폐암(primary NSCLC with direct bony invasion)</v>
      </c>
      <c r="H65" s="29" t="str">
        <f>VLOOKUP(B65,'1_문헌특성'!A:BC,31,0)</f>
        <v>RT+HT</v>
      </c>
      <c r="I65" s="29" t="str">
        <f>VLOOKUP(B65,'1_문헌특성'!A:BC,38,0)</f>
        <v>thermotron-RF 8</v>
      </c>
      <c r="J65" s="29" t="str">
        <f>VLOOKUP(B65,'1_문헌특성'!A:BC,43,0)</f>
        <v>· RT 방사선량 40Gy 이상일 때 첫 HT 시작
· RT 직후</v>
      </c>
      <c r="K65" s="29" t="str">
        <f>VLOOKUP(B65,'1_문헌특성'!A:BC,51,0)</f>
        <v>RT</v>
      </c>
      <c r="L65" s="29"/>
      <c r="M65" s="29" t="s">
        <v>436</v>
      </c>
      <c r="N65" s="59" t="s">
        <v>427</v>
      </c>
      <c r="O65" s="38" t="s">
        <v>182</v>
      </c>
      <c r="P65" s="38"/>
      <c r="Q65" s="29">
        <v>9</v>
      </c>
      <c r="R65" s="29">
        <v>0</v>
      </c>
      <c r="S65" s="29"/>
      <c r="T65" s="29">
        <v>13</v>
      </c>
      <c r="U65" s="29">
        <v>1</v>
      </c>
      <c r="V65" s="29"/>
      <c r="W65" s="29"/>
    </row>
    <row r="66" spans="2:23" s="40" customFormat="1" x14ac:dyDescent="0.3">
      <c r="B66" s="37">
        <v>1761</v>
      </c>
      <c r="C66" s="37" t="str">
        <f>VLOOKUP(B66,'1_문헌특성'!A:BC,2,0)</f>
        <v>Zhou (2019)</v>
      </c>
      <c r="D66" s="37" t="str">
        <f>VLOOKUP(B66,'1_문헌특성'!A:BC,3,0)</f>
        <v>RCT</v>
      </c>
      <c r="E66" s="37" t="str">
        <f>VLOOKUP(B66,'1_문헌특성'!A:BC,7,0)</f>
        <v>흉부종양</v>
      </c>
      <c r="F66" s="37" t="str">
        <f>VLOOKUP(B66,'1_문헌특성'!A:BC,8,0)</f>
        <v>폐암</v>
      </c>
      <c r="G66" s="37" t="str">
        <f>VLOOKUP(B66,'1_문헌특성'!A:BC,9,0)</f>
        <v>폐암</v>
      </c>
      <c r="H66" s="37" t="str">
        <f>VLOOKUP(B66,'1_문헌특성'!A:BC,31,0)</f>
        <v>CT+HT</v>
      </c>
      <c r="I66" s="37" t="str">
        <f>VLOOKUP(B66,'1_문헌특성'!A:BC,38,0)</f>
        <v>HG-2000</v>
      </c>
      <c r="J66" s="37" t="str">
        <f>VLOOKUP(B66,'1_문헌특성'!A:BC,43,0)</f>
        <v>CT 1시간 전 및 CT 24시간 후 수행</v>
      </c>
      <c r="K66" s="37" t="str">
        <f>VLOOKUP(B66,'1_문헌특성'!A:BC,51,0)</f>
        <v>CT</v>
      </c>
      <c r="L66" s="37"/>
      <c r="M66" s="37" t="s">
        <v>285</v>
      </c>
      <c r="N66" s="37" t="s">
        <v>286</v>
      </c>
      <c r="O66" s="38" t="s">
        <v>272</v>
      </c>
      <c r="P66" s="38" t="s">
        <v>287</v>
      </c>
      <c r="Q66" s="37">
        <v>68</v>
      </c>
      <c r="R66" s="63"/>
      <c r="S66" s="63">
        <v>0.875</v>
      </c>
      <c r="T66" s="37">
        <v>68</v>
      </c>
      <c r="U66" s="63"/>
      <c r="V66" s="63">
        <v>0.67500000000000004</v>
      </c>
      <c r="W66" s="37">
        <v>3.2000000000000001E-2</v>
      </c>
    </row>
    <row r="67" spans="2:23" s="40" customFormat="1" x14ac:dyDescent="0.3">
      <c r="B67" s="37">
        <v>1761</v>
      </c>
      <c r="C67" s="37" t="str">
        <f>VLOOKUP(B67,'1_문헌특성'!A:BC,2,0)</f>
        <v>Zhou (2019)</v>
      </c>
      <c r="D67" s="37" t="str">
        <f>VLOOKUP(B67,'1_문헌특성'!A:BC,3,0)</f>
        <v>RCT</v>
      </c>
      <c r="E67" s="37" t="str">
        <f>VLOOKUP(B67,'1_문헌특성'!A:BC,7,0)</f>
        <v>흉부종양</v>
      </c>
      <c r="F67" s="37" t="str">
        <f>VLOOKUP(B67,'1_문헌특성'!A:BC,8,0)</f>
        <v>폐암</v>
      </c>
      <c r="G67" s="37" t="str">
        <f>VLOOKUP(B67,'1_문헌특성'!A:BC,9,0)</f>
        <v>폐암</v>
      </c>
      <c r="H67" s="37" t="str">
        <f>VLOOKUP(B67,'1_문헌특성'!A:BC,31,0)</f>
        <v>CT+HT</v>
      </c>
      <c r="I67" s="37" t="str">
        <f>VLOOKUP(B67,'1_문헌특성'!A:BC,38,0)</f>
        <v>HG-2000</v>
      </c>
      <c r="J67" s="37" t="str">
        <f>VLOOKUP(B67,'1_문헌특성'!A:BC,43,0)</f>
        <v>CT 1시간 전 및 CT 24시간 후 수행</v>
      </c>
      <c r="K67" s="37" t="str">
        <f>VLOOKUP(B67,'1_문헌특성'!A:BC,51,0)</f>
        <v>CT</v>
      </c>
      <c r="L67" s="37"/>
      <c r="M67" s="37" t="s">
        <v>271</v>
      </c>
      <c r="N67" s="38"/>
      <c r="O67" s="38" t="s">
        <v>174</v>
      </c>
      <c r="P67" s="38" t="s">
        <v>173</v>
      </c>
      <c r="Q67" s="37">
        <v>68</v>
      </c>
      <c r="R67" s="64">
        <f>S67*Q67</f>
        <v>41.956000000000003</v>
      </c>
      <c r="S67" s="63">
        <v>0.61699999999999999</v>
      </c>
      <c r="T67" s="37">
        <v>68</v>
      </c>
      <c r="U67" s="64">
        <f>V67*T67</f>
        <v>32.979999999999997</v>
      </c>
      <c r="V67" s="63">
        <v>0.48499999999999999</v>
      </c>
      <c r="W67" s="37">
        <v>4.2999999999999997E-2</v>
      </c>
    </row>
    <row r="68" spans="2:23" s="40" customFormat="1" x14ac:dyDescent="0.3">
      <c r="B68" s="37">
        <v>1834</v>
      </c>
      <c r="C68" s="37" t="str">
        <f>VLOOKUP(B68,'1_문헌특성'!A:BC,2,0)</f>
        <v>Yang (2019)</v>
      </c>
      <c r="D68" s="37" t="str">
        <f>VLOOKUP(B68,'1_문헌특성'!A:BC,3,0)</f>
        <v>NRCT</v>
      </c>
      <c r="E68" s="37" t="str">
        <f>VLOOKUP(B68,'1_문헌특성'!A:BC,7,0)</f>
        <v>흉부종양</v>
      </c>
      <c r="F68" s="37" t="str">
        <f>VLOOKUP(B68,'1_문헌특성'!A:BC,8,0)</f>
        <v>폐암</v>
      </c>
      <c r="G68" s="37" t="str">
        <f>VLOOKUP(B68,'1_문헌특성'!A:BC,9,0)</f>
        <v>진행성 비소세포폐암(NSCLC)</v>
      </c>
      <c r="H68" s="37" t="str">
        <f>VLOOKUP(B68,'1_문헌특성'!A:BC,31,0)</f>
        <v>CT+HT</v>
      </c>
      <c r="I68" s="37" t="str">
        <f>VLOOKUP(B68,'1_문헌특성'!A:BC,38,0)</f>
        <v>HY7000-I radiofrequency
deep hyperthermia system</v>
      </c>
      <c r="J68" s="37" t="str">
        <f>VLOOKUP(B68,'1_문헌특성'!A:BC,43,0)</f>
        <v>CT 전후 또는 흉막내 주사 항암화학용버 후</v>
      </c>
      <c r="K68" s="37" t="str">
        <f>VLOOKUP(B68,'1_문헌특성'!A:BC,51,0)</f>
        <v>CT</v>
      </c>
      <c r="L68" s="37"/>
      <c r="M68" s="37" t="s">
        <v>295</v>
      </c>
      <c r="N68" s="37"/>
      <c r="O68" s="38" t="s">
        <v>182</v>
      </c>
      <c r="P68" s="37"/>
      <c r="Q68" s="37">
        <v>48</v>
      </c>
      <c r="R68" s="37">
        <v>0</v>
      </c>
      <c r="S68" s="67">
        <v>0</v>
      </c>
      <c r="T68" s="37">
        <v>45</v>
      </c>
      <c r="U68" s="37">
        <v>0</v>
      </c>
      <c r="V68" s="67">
        <v>0</v>
      </c>
      <c r="W68" s="37"/>
    </row>
    <row r="69" spans="2:23" s="40" customFormat="1" x14ac:dyDescent="0.3">
      <c r="B69" s="37">
        <v>1834</v>
      </c>
      <c r="C69" s="37" t="str">
        <f>VLOOKUP(B69,'1_문헌특성'!A:BC,2,0)</f>
        <v>Yang (2019)</v>
      </c>
      <c r="D69" s="37" t="str">
        <f>VLOOKUP(B69,'1_문헌특성'!A:BC,3,0)</f>
        <v>NRCT</v>
      </c>
      <c r="E69" s="37" t="str">
        <f>VLOOKUP(B69,'1_문헌특성'!A:BC,7,0)</f>
        <v>흉부종양</v>
      </c>
      <c r="F69" s="37" t="str">
        <f>VLOOKUP(B69,'1_문헌특성'!A:BC,8,0)</f>
        <v>폐암</v>
      </c>
      <c r="G69" s="37" t="str">
        <f>VLOOKUP(B69,'1_문헌특성'!A:BC,9,0)</f>
        <v>진행성 비소세포폐암(NSCLC)</v>
      </c>
      <c r="H69" s="37" t="str">
        <f>VLOOKUP(B69,'1_문헌특성'!A:BC,31,0)</f>
        <v>CT+HT</v>
      </c>
      <c r="I69" s="37" t="str">
        <f>VLOOKUP(B69,'1_문헌특성'!A:BC,38,0)</f>
        <v>HY7000-I radiofrequency
deep hyperthermia system</v>
      </c>
      <c r="J69" s="37" t="str">
        <f>VLOOKUP(B69,'1_문헌특성'!A:BC,43,0)</f>
        <v>CT 전후 또는 흉막내 주사 항암화학용버 후</v>
      </c>
      <c r="K69" s="37" t="str">
        <f>VLOOKUP(B69,'1_문헌특성'!A:BC,51,0)</f>
        <v>CT</v>
      </c>
      <c r="L69" s="37"/>
      <c r="M69" s="37" t="s">
        <v>296</v>
      </c>
      <c r="N69" s="37"/>
      <c r="O69" s="38" t="s">
        <v>182</v>
      </c>
      <c r="P69" s="37"/>
      <c r="Q69" s="37">
        <v>48</v>
      </c>
      <c r="R69" s="37">
        <v>18</v>
      </c>
      <c r="S69" s="67">
        <v>0.375</v>
      </c>
      <c r="T69" s="37">
        <v>45</v>
      </c>
      <c r="U69" s="37">
        <v>15</v>
      </c>
      <c r="V69" s="67">
        <v>0.33300000000000002</v>
      </c>
      <c r="W69" s="37"/>
    </row>
    <row r="70" spans="2:23" s="40" customFormat="1" x14ac:dyDescent="0.3">
      <c r="B70" s="37">
        <v>1834</v>
      </c>
      <c r="C70" s="37" t="str">
        <f>VLOOKUP(B70,'1_문헌특성'!A:BC,2,0)</f>
        <v>Yang (2019)</v>
      </c>
      <c r="D70" s="37" t="str">
        <f>VLOOKUP(B70,'1_문헌특성'!A:BC,3,0)</f>
        <v>NRCT</v>
      </c>
      <c r="E70" s="37" t="str">
        <f>VLOOKUP(B70,'1_문헌특성'!A:BC,7,0)</f>
        <v>흉부종양</v>
      </c>
      <c r="F70" s="37" t="str">
        <f>VLOOKUP(B70,'1_문헌특성'!A:BC,8,0)</f>
        <v>폐암</v>
      </c>
      <c r="G70" s="37" t="str">
        <f>VLOOKUP(B70,'1_문헌특성'!A:BC,9,0)</f>
        <v>진행성 비소세포폐암(NSCLC)</v>
      </c>
      <c r="H70" s="37" t="str">
        <f>VLOOKUP(B70,'1_문헌특성'!A:BC,31,0)</f>
        <v>CT+HT</v>
      </c>
      <c r="I70" s="37" t="str">
        <f>VLOOKUP(B70,'1_문헌특성'!A:BC,38,0)</f>
        <v>HY7000-I radiofrequency
deep hyperthermia system</v>
      </c>
      <c r="J70" s="37" t="str">
        <f>VLOOKUP(B70,'1_문헌특성'!A:BC,43,0)</f>
        <v>CT 전후 또는 흉막내 주사 항암화학용버 후</v>
      </c>
      <c r="K70" s="37" t="str">
        <f>VLOOKUP(B70,'1_문헌특성'!A:BC,51,0)</f>
        <v>CT</v>
      </c>
      <c r="L70" s="37"/>
      <c r="M70" s="37" t="s">
        <v>297</v>
      </c>
      <c r="N70" s="37"/>
      <c r="O70" s="38" t="s">
        <v>182</v>
      </c>
      <c r="P70" s="37"/>
      <c r="Q70" s="37">
        <v>48</v>
      </c>
      <c r="R70" s="37">
        <v>16</v>
      </c>
      <c r="S70" s="67">
        <v>0.33300000000000002</v>
      </c>
      <c r="T70" s="37">
        <v>45</v>
      </c>
      <c r="U70" s="37">
        <v>15</v>
      </c>
      <c r="V70" s="67">
        <v>0.33300000000000002</v>
      </c>
      <c r="W70" s="37"/>
    </row>
    <row r="71" spans="2:23" s="40" customFormat="1" x14ac:dyDescent="0.3">
      <c r="B71" s="37">
        <v>1834</v>
      </c>
      <c r="C71" s="37" t="str">
        <f>VLOOKUP(B71,'1_문헌특성'!A:BC,2,0)</f>
        <v>Yang (2019)</v>
      </c>
      <c r="D71" s="37" t="str">
        <f>VLOOKUP(B71,'1_문헌특성'!A:BC,3,0)</f>
        <v>NRCT</v>
      </c>
      <c r="E71" s="37" t="str">
        <f>VLOOKUP(B71,'1_문헌특성'!A:BC,7,0)</f>
        <v>흉부종양</v>
      </c>
      <c r="F71" s="37" t="str">
        <f>VLOOKUP(B71,'1_문헌특성'!A:BC,8,0)</f>
        <v>폐암</v>
      </c>
      <c r="G71" s="37" t="str">
        <f>VLOOKUP(B71,'1_문헌특성'!A:BC,9,0)</f>
        <v>진행성 비소세포폐암(NSCLC)</v>
      </c>
      <c r="H71" s="37" t="str">
        <f>VLOOKUP(B71,'1_문헌특성'!A:BC,31,0)</f>
        <v>CT+HT</v>
      </c>
      <c r="I71" s="37" t="str">
        <f>VLOOKUP(B71,'1_문헌특성'!A:BC,38,0)</f>
        <v>HY7000-I radiofrequency
deep hyperthermia system</v>
      </c>
      <c r="J71" s="37" t="str">
        <f>VLOOKUP(B71,'1_문헌특성'!A:BC,43,0)</f>
        <v>CT 전후 또는 흉막내 주사 항암화학용버 후</v>
      </c>
      <c r="K71" s="37" t="str">
        <f>VLOOKUP(B71,'1_문헌특성'!A:BC,51,0)</f>
        <v>CT</v>
      </c>
      <c r="L71" s="37"/>
      <c r="M71" s="37" t="s">
        <v>298</v>
      </c>
      <c r="N71" s="37"/>
      <c r="O71" s="38" t="s">
        <v>182</v>
      </c>
      <c r="P71" s="37"/>
      <c r="Q71" s="37">
        <v>48</v>
      </c>
      <c r="R71" s="37">
        <v>14</v>
      </c>
      <c r="S71" s="67">
        <v>0.29199999999999998</v>
      </c>
      <c r="T71" s="37">
        <v>45</v>
      </c>
      <c r="U71" s="37">
        <v>15</v>
      </c>
      <c r="V71" s="67">
        <v>0.33300000000000002</v>
      </c>
      <c r="W71" s="37"/>
    </row>
    <row r="72" spans="2:23" s="40" customFormat="1" x14ac:dyDescent="0.3">
      <c r="B72" s="37">
        <v>1834</v>
      </c>
      <c r="C72" s="37" t="str">
        <f>VLOOKUP(B72,'1_문헌특성'!A:BC,2,0)</f>
        <v>Yang (2019)</v>
      </c>
      <c r="D72" s="37" t="str">
        <f>VLOOKUP(B72,'1_문헌특성'!A:BC,3,0)</f>
        <v>NRCT</v>
      </c>
      <c r="E72" s="37" t="str">
        <f>VLOOKUP(B72,'1_문헌특성'!A:BC,7,0)</f>
        <v>흉부종양</v>
      </c>
      <c r="F72" s="37" t="str">
        <f>VLOOKUP(B72,'1_문헌특성'!A:BC,8,0)</f>
        <v>폐암</v>
      </c>
      <c r="G72" s="37" t="str">
        <f>VLOOKUP(B72,'1_문헌특성'!A:BC,9,0)</f>
        <v>진행성 비소세포폐암(NSCLC)</v>
      </c>
      <c r="H72" s="37" t="str">
        <f>VLOOKUP(B72,'1_문헌특성'!A:BC,31,0)</f>
        <v>CT+HT</v>
      </c>
      <c r="I72" s="37" t="str">
        <f>VLOOKUP(B72,'1_문헌특성'!A:BC,38,0)</f>
        <v>HY7000-I radiofrequency
deep hyperthermia system</v>
      </c>
      <c r="J72" s="37" t="str">
        <f>VLOOKUP(B72,'1_문헌특성'!A:BC,43,0)</f>
        <v>CT 전후 또는 흉막내 주사 항암화학용버 후</v>
      </c>
      <c r="K72" s="37" t="str">
        <f>VLOOKUP(B72,'1_문헌특성'!A:BC,51,0)</f>
        <v>CT</v>
      </c>
      <c r="L72" s="37"/>
      <c r="M72" s="37" t="s">
        <v>299</v>
      </c>
      <c r="N72" s="37" t="s">
        <v>294</v>
      </c>
      <c r="O72" s="38" t="s">
        <v>182</v>
      </c>
      <c r="P72" s="37"/>
      <c r="Q72" s="37">
        <v>48</v>
      </c>
      <c r="R72" s="37">
        <v>18</v>
      </c>
      <c r="S72" s="67">
        <v>0.375</v>
      </c>
      <c r="T72" s="37">
        <v>45</v>
      </c>
      <c r="U72" s="37">
        <v>15</v>
      </c>
      <c r="V72" s="67">
        <v>0.33300000000000002</v>
      </c>
      <c r="W72" s="37">
        <v>0.67</v>
      </c>
    </row>
    <row r="73" spans="2:23" s="40" customFormat="1" x14ac:dyDescent="0.3">
      <c r="B73" s="37">
        <v>1834</v>
      </c>
      <c r="C73" s="37" t="str">
        <f>VLOOKUP(B73,'1_문헌특성'!A:BC,2,0)</f>
        <v>Yang (2019)</v>
      </c>
      <c r="D73" s="37" t="str">
        <f>VLOOKUP(B73,'1_문헌특성'!A:BC,3,0)</f>
        <v>NRCT</v>
      </c>
      <c r="E73" s="37" t="str">
        <f>VLOOKUP(B73,'1_문헌특성'!A:BC,7,0)</f>
        <v>흉부종양</v>
      </c>
      <c r="F73" s="37" t="str">
        <f>VLOOKUP(B73,'1_문헌특성'!A:BC,8,0)</f>
        <v>폐암</v>
      </c>
      <c r="G73" s="37" t="str">
        <f>VLOOKUP(B73,'1_문헌특성'!A:BC,9,0)</f>
        <v>진행성 비소세포폐암(NSCLC)</v>
      </c>
      <c r="H73" s="37" t="str">
        <f>VLOOKUP(B73,'1_문헌특성'!A:BC,31,0)</f>
        <v>CT+HT</v>
      </c>
      <c r="I73" s="37" t="str">
        <f>VLOOKUP(B73,'1_문헌특성'!A:BC,38,0)</f>
        <v>HY7000-I radiofrequency
deep hyperthermia system</v>
      </c>
      <c r="J73" s="37" t="str">
        <f>VLOOKUP(B73,'1_문헌특성'!A:BC,43,0)</f>
        <v>CT 전후 또는 흉막내 주사 항암화학용버 후</v>
      </c>
      <c r="K73" s="37" t="str">
        <f>VLOOKUP(B73,'1_문헌특성'!A:BC,51,0)</f>
        <v>CT</v>
      </c>
      <c r="L73" s="37"/>
      <c r="M73" s="37" t="s">
        <v>300</v>
      </c>
      <c r="N73" s="37" t="s">
        <v>301</v>
      </c>
      <c r="O73" s="38" t="s">
        <v>182</v>
      </c>
      <c r="P73" s="37"/>
      <c r="Q73" s="37">
        <v>48</v>
      </c>
      <c r="R73" s="37">
        <v>34</v>
      </c>
      <c r="S73" s="67">
        <v>0.70799999999999996</v>
      </c>
      <c r="T73" s="37">
        <v>45</v>
      </c>
      <c r="U73" s="37">
        <v>30</v>
      </c>
      <c r="V73" s="67">
        <v>0.66700000000000004</v>
      </c>
      <c r="W73" s="37">
        <v>0.66</v>
      </c>
    </row>
    <row r="74" spans="2:23" s="40" customFormat="1" x14ac:dyDescent="0.3">
      <c r="B74" s="37">
        <v>1834</v>
      </c>
      <c r="C74" s="37" t="str">
        <f>VLOOKUP(B74,'1_문헌특성'!A:BC,2,0)</f>
        <v>Yang (2019)</v>
      </c>
      <c r="D74" s="37" t="str">
        <f>VLOOKUP(B74,'1_문헌특성'!A:BC,3,0)</f>
        <v>NRCT</v>
      </c>
      <c r="E74" s="37" t="str">
        <f>VLOOKUP(B74,'1_문헌특성'!A:BC,7,0)</f>
        <v>흉부종양</v>
      </c>
      <c r="F74" s="37" t="str">
        <f>VLOOKUP(B74,'1_문헌특성'!A:BC,8,0)</f>
        <v>폐암</v>
      </c>
      <c r="G74" s="37" t="str">
        <f>VLOOKUP(B74,'1_문헌특성'!A:BC,9,0)</f>
        <v>진행성 비소세포폐암(NSCLC)</v>
      </c>
      <c r="H74" s="37" t="str">
        <f>VLOOKUP(B74,'1_문헌특성'!A:BC,31,0)</f>
        <v>CT+HT</v>
      </c>
      <c r="I74" s="37" t="str">
        <f>VLOOKUP(B74,'1_문헌특성'!A:BC,38,0)</f>
        <v>HY7000-I radiofrequency
deep hyperthermia system</v>
      </c>
      <c r="J74" s="37" t="str">
        <f>VLOOKUP(B74,'1_문헌특성'!A:BC,43,0)</f>
        <v>CT 전후 또는 흉막내 주사 항암화학용버 후</v>
      </c>
      <c r="K74" s="37" t="str">
        <f>VLOOKUP(B74,'1_문헌특성'!A:BC,51,0)</f>
        <v>CT</v>
      </c>
      <c r="L74" s="37"/>
      <c r="M74" s="37" t="s">
        <v>213</v>
      </c>
      <c r="N74" s="37" t="s">
        <v>199</v>
      </c>
      <c r="O74" s="38" t="s">
        <v>174</v>
      </c>
      <c r="P74" s="37" t="s">
        <v>212</v>
      </c>
      <c r="Q74" s="37">
        <v>48</v>
      </c>
      <c r="R74" s="68"/>
      <c r="S74" s="68">
        <v>0.54</v>
      </c>
      <c r="T74" s="37">
        <v>45</v>
      </c>
      <c r="U74" s="68"/>
      <c r="V74" s="67">
        <v>0.4</v>
      </c>
      <c r="W74" s="37" t="s">
        <v>189</v>
      </c>
    </row>
    <row r="75" spans="2:23" s="40" customFormat="1" x14ac:dyDescent="0.3">
      <c r="B75" s="37">
        <v>1834</v>
      </c>
      <c r="C75" s="37" t="str">
        <f>VLOOKUP(B75,'1_문헌특성'!A:BC,2,0)</f>
        <v>Yang (2019)</v>
      </c>
      <c r="D75" s="37" t="str">
        <f>VLOOKUP(B75,'1_문헌특성'!A:BC,3,0)</f>
        <v>NRCT</v>
      </c>
      <c r="E75" s="37" t="str">
        <f>VLOOKUP(B75,'1_문헌특성'!A:BC,7,0)</f>
        <v>흉부종양</v>
      </c>
      <c r="F75" s="37" t="str">
        <f>VLOOKUP(B75,'1_문헌특성'!A:BC,8,0)</f>
        <v>폐암</v>
      </c>
      <c r="G75" s="37" t="str">
        <f>VLOOKUP(B75,'1_문헌특성'!A:BC,9,0)</f>
        <v>진행성 비소세포폐암(NSCLC)</v>
      </c>
      <c r="H75" s="37" t="str">
        <f>VLOOKUP(B75,'1_문헌특성'!A:BC,31,0)</f>
        <v>CT+HT</v>
      </c>
      <c r="I75" s="37" t="str">
        <f>VLOOKUP(B75,'1_문헌특성'!A:BC,38,0)</f>
        <v>HY7000-I radiofrequency
deep hyperthermia system</v>
      </c>
      <c r="J75" s="37" t="str">
        <f>VLOOKUP(B75,'1_문헌특성'!A:BC,43,0)</f>
        <v>CT 전후 또는 흉막내 주사 항암화학용버 후</v>
      </c>
      <c r="K75" s="37" t="str">
        <f>VLOOKUP(B75,'1_문헌특성'!A:BC,51,0)</f>
        <v>CT</v>
      </c>
      <c r="L75" s="37"/>
      <c r="M75" s="37" t="s">
        <v>213</v>
      </c>
      <c r="N75" s="37" t="s">
        <v>199</v>
      </c>
      <c r="O75" s="38" t="s">
        <v>174</v>
      </c>
      <c r="P75" s="37" t="s">
        <v>214</v>
      </c>
      <c r="Q75" s="37">
        <v>48</v>
      </c>
      <c r="R75" s="63"/>
      <c r="S75" s="63">
        <v>0.14599999999999999</v>
      </c>
      <c r="T75" s="37">
        <v>45</v>
      </c>
      <c r="U75" s="63"/>
      <c r="V75" s="63">
        <v>0.13300000000000001</v>
      </c>
      <c r="W75" s="37" t="s">
        <v>189</v>
      </c>
    </row>
    <row r="76" spans="2:23" s="40" customFormat="1" x14ac:dyDescent="0.3">
      <c r="B76" s="37">
        <v>1834</v>
      </c>
      <c r="C76" s="37" t="str">
        <f>VLOOKUP(B76,'1_문헌특성'!A:BC,2,0)</f>
        <v>Yang (2019)</v>
      </c>
      <c r="D76" s="37" t="str">
        <f>VLOOKUP(B76,'1_문헌특성'!A:BC,3,0)</f>
        <v>NRCT</v>
      </c>
      <c r="E76" s="37" t="str">
        <f>VLOOKUP(B76,'1_문헌특성'!A:BC,7,0)</f>
        <v>흉부종양</v>
      </c>
      <c r="F76" s="37" t="str">
        <f>VLOOKUP(B76,'1_문헌특성'!A:BC,8,0)</f>
        <v>폐암</v>
      </c>
      <c r="G76" s="37" t="str">
        <f>VLOOKUP(B76,'1_문헌특성'!A:BC,9,0)</f>
        <v>진행성 비소세포폐암(NSCLC)</v>
      </c>
      <c r="H76" s="37" t="str">
        <f>VLOOKUP(B76,'1_문헌특성'!A:BC,31,0)</f>
        <v>CT+HT</v>
      </c>
      <c r="I76" s="37" t="str">
        <f>VLOOKUP(B76,'1_문헌특성'!A:BC,38,0)</f>
        <v>HY7000-I radiofrequency
deep hyperthermia system</v>
      </c>
      <c r="J76" s="37" t="str">
        <f>VLOOKUP(B76,'1_문헌특성'!A:BC,43,0)</f>
        <v>CT 전후 또는 흉막내 주사 항암화학용버 후</v>
      </c>
      <c r="K76" s="37" t="str">
        <f>VLOOKUP(B76,'1_문헌특성'!A:BC,51,0)</f>
        <v>CT</v>
      </c>
      <c r="L76" s="37"/>
      <c r="M76" s="29" t="s">
        <v>318</v>
      </c>
      <c r="N76" s="38" t="s">
        <v>181</v>
      </c>
      <c r="O76" s="38" t="s">
        <v>182</v>
      </c>
      <c r="P76" s="37"/>
      <c r="Q76" s="37">
        <v>48</v>
      </c>
      <c r="R76" s="37">
        <v>8</v>
      </c>
      <c r="S76" s="37"/>
      <c r="T76" s="37">
        <v>45</v>
      </c>
      <c r="U76" s="37">
        <v>15</v>
      </c>
      <c r="V76" s="60"/>
      <c r="W76" s="78" t="s">
        <v>215</v>
      </c>
    </row>
    <row r="77" spans="2:23" s="40" customFormat="1" x14ac:dyDescent="0.3">
      <c r="B77" s="37">
        <v>1834</v>
      </c>
      <c r="C77" s="37" t="str">
        <f>VLOOKUP(B77,'1_문헌특성'!A:BC,2,0)</f>
        <v>Yang (2019)</v>
      </c>
      <c r="D77" s="37" t="str">
        <f>VLOOKUP(B77,'1_문헌특성'!A:BC,3,0)</f>
        <v>NRCT</v>
      </c>
      <c r="E77" s="37" t="str">
        <f>VLOOKUP(B77,'1_문헌특성'!A:BC,7,0)</f>
        <v>흉부종양</v>
      </c>
      <c r="F77" s="37" t="str">
        <f>VLOOKUP(B77,'1_문헌특성'!A:BC,8,0)</f>
        <v>폐암</v>
      </c>
      <c r="G77" s="37" t="str">
        <f>VLOOKUP(B77,'1_문헌특성'!A:BC,9,0)</f>
        <v>진행성 비소세포폐암(NSCLC)</v>
      </c>
      <c r="H77" s="37" t="str">
        <f>VLOOKUP(B77,'1_문헌특성'!A:BC,31,0)</f>
        <v>CT+HT</v>
      </c>
      <c r="I77" s="37" t="str">
        <f>VLOOKUP(B77,'1_문헌특성'!A:BC,38,0)</f>
        <v>HY7000-I radiofrequency
deep hyperthermia system</v>
      </c>
      <c r="J77" s="37" t="str">
        <f>VLOOKUP(B77,'1_문헌특성'!A:BC,43,0)</f>
        <v>CT 전후 또는 흉막내 주사 항암화학용버 후</v>
      </c>
      <c r="K77" s="37" t="str">
        <f>VLOOKUP(B77,'1_문헌특성'!A:BC,51,0)</f>
        <v>CT</v>
      </c>
      <c r="L77" s="37"/>
      <c r="M77" s="29" t="s">
        <v>319</v>
      </c>
      <c r="N77" s="38" t="s">
        <v>181</v>
      </c>
      <c r="O77" s="38" t="s">
        <v>182</v>
      </c>
      <c r="P77" s="37"/>
      <c r="Q77" s="37">
        <v>48</v>
      </c>
      <c r="R77" s="37">
        <v>3</v>
      </c>
      <c r="S77" s="37"/>
      <c r="T77" s="37">
        <v>45</v>
      </c>
      <c r="U77" s="37">
        <v>16</v>
      </c>
      <c r="V77" s="61"/>
      <c r="W77" s="79"/>
    </row>
    <row r="78" spans="2:23" s="40" customFormat="1" x14ac:dyDescent="0.3">
      <c r="B78" s="37">
        <v>1834</v>
      </c>
      <c r="C78" s="37" t="str">
        <f>VLOOKUP(B78,'1_문헌특성'!A:BC,2,0)</f>
        <v>Yang (2019)</v>
      </c>
      <c r="D78" s="37" t="str">
        <f>VLOOKUP(B78,'1_문헌특성'!A:BC,3,0)</f>
        <v>NRCT</v>
      </c>
      <c r="E78" s="37" t="str">
        <f>VLOOKUP(B78,'1_문헌특성'!A:BC,7,0)</f>
        <v>흉부종양</v>
      </c>
      <c r="F78" s="37" t="str">
        <f>VLOOKUP(B78,'1_문헌특성'!A:BC,8,0)</f>
        <v>폐암</v>
      </c>
      <c r="G78" s="37" t="str">
        <f>VLOOKUP(B78,'1_문헌특성'!A:BC,9,0)</f>
        <v>진행성 비소세포폐암(NSCLC)</v>
      </c>
      <c r="H78" s="37" t="str">
        <f>VLOOKUP(B78,'1_문헌특성'!A:BC,31,0)</f>
        <v>CT+HT</v>
      </c>
      <c r="I78" s="37" t="str">
        <f>VLOOKUP(B78,'1_문헌특성'!A:BC,38,0)</f>
        <v>HY7000-I radiofrequency
deep hyperthermia system</v>
      </c>
      <c r="J78" s="37" t="str">
        <f>VLOOKUP(B78,'1_문헌특성'!A:BC,43,0)</f>
        <v>CT 전후 또는 흉막내 주사 항암화학용버 후</v>
      </c>
      <c r="K78" s="37" t="str">
        <f>VLOOKUP(B78,'1_문헌특성'!A:BC,51,0)</f>
        <v>CT</v>
      </c>
      <c r="L78" s="37"/>
      <c r="M78" s="29" t="s">
        <v>320</v>
      </c>
      <c r="N78" s="38" t="s">
        <v>181</v>
      </c>
      <c r="O78" s="38" t="s">
        <v>182</v>
      </c>
      <c r="P78" s="37"/>
      <c r="Q78" s="37">
        <v>48</v>
      </c>
      <c r="R78" s="37">
        <v>1</v>
      </c>
      <c r="S78" s="37"/>
      <c r="T78" s="37">
        <v>45</v>
      </c>
      <c r="U78" s="37">
        <v>4</v>
      </c>
      <c r="V78" s="61"/>
      <c r="W78" s="79"/>
    </row>
    <row r="79" spans="2:23" s="40" customFormat="1" x14ac:dyDescent="0.3">
      <c r="B79" s="37">
        <v>1834</v>
      </c>
      <c r="C79" s="37" t="str">
        <f>VLOOKUP(B79,'1_문헌특성'!A:BC,2,0)</f>
        <v>Yang (2019)</v>
      </c>
      <c r="D79" s="37" t="str">
        <f>VLOOKUP(B79,'1_문헌특성'!A:BC,3,0)</f>
        <v>NRCT</v>
      </c>
      <c r="E79" s="37" t="str">
        <f>VLOOKUP(B79,'1_문헌특성'!A:BC,7,0)</f>
        <v>흉부종양</v>
      </c>
      <c r="F79" s="37" t="str">
        <f>VLOOKUP(B79,'1_문헌특성'!A:BC,8,0)</f>
        <v>폐암</v>
      </c>
      <c r="G79" s="37" t="str">
        <f>VLOOKUP(B79,'1_문헌특성'!A:BC,9,0)</f>
        <v>진행성 비소세포폐암(NSCLC)</v>
      </c>
      <c r="H79" s="37" t="str">
        <f>VLOOKUP(B79,'1_문헌특성'!A:BC,31,0)</f>
        <v>CT+HT</v>
      </c>
      <c r="I79" s="37" t="str">
        <f>VLOOKUP(B79,'1_문헌특성'!A:BC,38,0)</f>
        <v>HY7000-I radiofrequency
deep hyperthermia system</v>
      </c>
      <c r="J79" s="37" t="str">
        <f>VLOOKUP(B79,'1_문헌특성'!A:BC,43,0)</f>
        <v>CT 전후 또는 흉막내 주사 항암화학용버 후</v>
      </c>
      <c r="K79" s="37" t="str">
        <f>VLOOKUP(B79,'1_문헌특성'!A:BC,51,0)</f>
        <v>CT</v>
      </c>
      <c r="L79" s="37"/>
      <c r="M79" s="29" t="s">
        <v>321</v>
      </c>
      <c r="N79" s="38" t="s">
        <v>181</v>
      </c>
      <c r="O79" s="38" t="s">
        <v>182</v>
      </c>
      <c r="P79" s="37"/>
      <c r="Q79" s="37">
        <v>48</v>
      </c>
      <c r="R79" s="37">
        <v>0</v>
      </c>
      <c r="S79" s="37"/>
      <c r="T79" s="37">
        <v>45</v>
      </c>
      <c r="U79" s="37">
        <v>0</v>
      </c>
      <c r="V79" s="62"/>
      <c r="W79" s="80"/>
    </row>
    <row r="80" spans="2:23" s="40" customFormat="1" x14ac:dyDescent="0.3">
      <c r="B80" s="37">
        <v>1834</v>
      </c>
      <c r="C80" s="37" t="str">
        <f>VLOOKUP(B80,'1_문헌특성'!A:BC,2,0)</f>
        <v>Yang (2019)</v>
      </c>
      <c r="D80" s="37" t="str">
        <f>VLOOKUP(B80,'1_문헌특성'!A:BC,3,0)</f>
        <v>NRCT</v>
      </c>
      <c r="E80" s="37" t="str">
        <f>VLOOKUP(B80,'1_문헌특성'!A:BC,7,0)</f>
        <v>흉부종양</v>
      </c>
      <c r="F80" s="37" t="str">
        <f>VLOOKUP(B80,'1_문헌특성'!A:BC,8,0)</f>
        <v>폐암</v>
      </c>
      <c r="G80" s="37" t="str">
        <f>VLOOKUP(B80,'1_문헌특성'!A:BC,9,0)</f>
        <v>진행성 비소세포폐암(NSCLC)</v>
      </c>
      <c r="H80" s="37" t="str">
        <f>VLOOKUP(B80,'1_문헌특성'!A:BC,31,0)</f>
        <v>CT+HT</v>
      </c>
      <c r="I80" s="37" t="str">
        <f>VLOOKUP(B80,'1_문헌특성'!A:BC,38,0)</f>
        <v>HY7000-I radiofrequency
deep hyperthermia system</v>
      </c>
      <c r="J80" s="37" t="str">
        <f>VLOOKUP(B80,'1_문헌특성'!A:BC,43,0)</f>
        <v>CT 전후 또는 흉막내 주사 항암화학용버 후</v>
      </c>
      <c r="K80" s="37" t="str">
        <f>VLOOKUP(B80,'1_문헌특성'!A:BC,51,0)</f>
        <v>CT</v>
      </c>
      <c r="L80" s="37"/>
      <c r="M80" s="29" t="s">
        <v>322</v>
      </c>
      <c r="N80" s="38" t="s">
        <v>181</v>
      </c>
      <c r="O80" s="38" t="s">
        <v>182</v>
      </c>
      <c r="P80" s="37"/>
      <c r="Q80" s="37">
        <v>48</v>
      </c>
      <c r="R80" s="37">
        <v>19</v>
      </c>
      <c r="S80" s="37"/>
      <c r="T80" s="37">
        <v>45</v>
      </c>
      <c r="U80" s="37">
        <v>20</v>
      </c>
      <c r="V80" s="60"/>
      <c r="W80" s="78" t="s">
        <v>216</v>
      </c>
    </row>
    <row r="81" spans="2:23" s="40" customFormat="1" x14ac:dyDescent="0.3">
      <c r="B81" s="37">
        <v>1834</v>
      </c>
      <c r="C81" s="37" t="str">
        <f>VLOOKUP(B81,'1_문헌특성'!A:BC,2,0)</f>
        <v>Yang (2019)</v>
      </c>
      <c r="D81" s="37" t="str">
        <f>VLOOKUP(B81,'1_문헌특성'!A:BC,3,0)</f>
        <v>NRCT</v>
      </c>
      <c r="E81" s="37" t="str">
        <f>VLOOKUP(B81,'1_문헌특성'!A:BC,7,0)</f>
        <v>흉부종양</v>
      </c>
      <c r="F81" s="37" t="str">
        <f>VLOOKUP(B81,'1_문헌특성'!A:BC,8,0)</f>
        <v>폐암</v>
      </c>
      <c r="G81" s="37" t="str">
        <f>VLOOKUP(B81,'1_문헌특성'!A:BC,9,0)</f>
        <v>진행성 비소세포폐암(NSCLC)</v>
      </c>
      <c r="H81" s="37" t="str">
        <f>VLOOKUP(B81,'1_문헌특성'!A:BC,31,0)</f>
        <v>CT+HT</v>
      </c>
      <c r="I81" s="37" t="str">
        <f>VLOOKUP(B81,'1_문헌특성'!A:BC,38,0)</f>
        <v>HY7000-I radiofrequency
deep hyperthermia system</v>
      </c>
      <c r="J81" s="37" t="str">
        <f>VLOOKUP(B81,'1_문헌특성'!A:BC,43,0)</f>
        <v>CT 전후 또는 흉막내 주사 항암화학용버 후</v>
      </c>
      <c r="K81" s="37" t="str">
        <f>VLOOKUP(B81,'1_문헌특성'!A:BC,51,0)</f>
        <v>CT</v>
      </c>
      <c r="L81" s="37"/>
      <c r="M81" s="29" t="s">
        <v>323</v>
      </c>
      <c r="N81" s="38" t="s">
        <v>181</v>
      </c>
      <c r="O81" s="38" t="s">
        <v>182</v>
      </c>
      <c r="P81" s="37"/>
      <c r="Q81" s="37">
        <v>48</v>
      </c>
      <c r="R81" s="37">
        <v>8</v>
      </c>
      <c r="S81" s="37"/>
      <c r="T81" s="37">
        <v>45</v>
      </c>
      <c r="U81" s="37">
        <v>7</v>
      </c>
      <c r="V81" s="61"/>
      <c r="W81" s="79"/>
    </row>
    <row r="82" spans="2:23" s="40" customFormat="1" x14ac:dyDescent="0.3">
      <c r="B82" s="37">
        <v>1834</v>
      </c>
      <c r="C82" s="37" t="str">
        <f>VLOOKUP(B82,'1_문헌특성'!A:BC,2,0)</f>
        <v>Yang (2019)</v>
      </c>
      <c r="D82" s="37" t="str">
        <f>VLOOKUP(B82,'1_문헌특성'!A:BC,3,0)</f>
        <v>NRCT</v>
      </c>
      <c r="E82" s="37" t="str">
        <f>VLOOKUP(B82,'1_문헌특성'!A:BC,7,0)</f>
        <v>흉부종양</v>
      </c>
      <c r="F82" s="37" t="str">
        <f>VLOOKUP(B82,'1_문헌특성'!A:BC,8,0)</f>
        <v>폐암</v>
      </c>
      <c r="G82" s="37" t="str">
        <f>VLOOKUP(B82,'1_문헌특성'!A:BC,9,0)</f>
        <v>진행성 비소세포폐암(NSCLC)</v>
      </c>
      <c r="H82" s="37" t="str">
        <f>VLOOKUP(B82,'1_문헌특성'!A:BC,31,0)</f>
        <v>CT+HT</v>
      </c>
      <c r="I82" s="37" t="str">
        <f>VLOOKUP(B82,'1_문헌특성'!A:BC,38,0)</f>
        <v>HY7000-I radiofrequency
deep hyperthermia system</v>
      </c>
      <c r="J82" s="37" t="str">
        <f>VLOOKUP(B82,'1_문헌특성'!A:BC,43,0)</f>
        <v>CT 전후 또는 흉막내 주사 항암화학용버 후</v>
      </c>
      <c r="K82" s="37" t="str">
        <f>VLOOKUP(B82,'1_문헌특성'!A:BC,51,0)</f>
        <v>CT</v>
      </c>
      <c r="L82" s="37"/>
      <c r="M82" s="29" t="s">
        <v>324</v>
      </c>
      <c r="N82" s="38" t="s">
        <v>181</v>
      </c>
      <c r="O82" s="38" t="s">
        <v>182</v>
      </c>
      <c r="P82" s="37"/>
      <c r="Q82" s="37">
        <v>48</v>
      </c>
      <c r="R82" s="37">
        <v>6</v>
      </c>
      <c r="S82" s="37"/>
      <c r="T82" s="37">
        <v>45</v>
      </c>
      <c r="U82" s="37">
        <v>6</v>
      </c>
      <c r="V82" s="61"/>
      <c r="W82" s="79"/>
    </row>
    <row r="83" spans="2:23" s="40" customFormat="1" x14ac:dyDescent="0.3">
      <c r="B83" s="37">
        <v>1834</v>
      </c>
      <c r="C83" s="37" t="str">
        <f>VLOOKUP(B83,'1_문헌특성'!A:BC,2,0)</f>
        <v>Yang (2019)</v>
      </c>
      <c r="D83" s="37" t="str">
        <f>VLOOKUP(B83,'1_문헌특성'!A:BC,3,0)</f>
        <v>NRCT</v>
      </c>
      <c r="E83" s="37" t="str">
        <f>VLOOKUP(B83,'1_문헌특성'!A:BC,7,0)</f>
        <v>흉부종양</v>
      </c>
      <c r="F83" s="37" t="str">
        <f>VLOOKUP(B83,'1_문헌특성'!A:BC,8,0)</f>
        <v>폐암</v>
      </c>
      <c r="G83" s="37" t="str">
        <f>VLOOKUP(B83,'1_문헌특성'!A:BC,9,0)</f>
        <v>진행성 비소세포폐암(NSCLC)</v>
      </c>
      <c r="H83" s="37" t="str">
        <f>VLOOKUP(B83,'1_문헌특성'!A:BC,31,0)</f>
        <v>CT+HT</v>
      </c>
      <c r="I83" s="37" t="str">
        <f>VLOOKUP(B83,'1_문헌특성'!A:BC,38,0)</f>
        <v>HY7000-I radiofrequency
deep hyperthermia system</v>
      </c>
      <c r="J83" s="37" t="str">
        <f>VLOOKUP(B83,'1_문헌특성'!A:BC,43,0)</f>
        <v>CT 전후 또는 흉막내 주사 항암화학용버 후</v>
      </c>
      <c r="K83" s="37" t="str">
        <f>VLOOKUP(B83,'1_문헌특성'!A:BC,51,0)</f>
        <v>CT</v>
      </c>
      <c r="L83" s="37"/>
      <c r="M83" s="29" t="s">
        <v>325</v>
      </c>
      <c r="N83" s="38" t="s">
        <v>181</v>
      </c>
      <c r="O83" s="38" t="s">
        <v>182</v>
      </c>
      <c r="P83" s="37"/>
      <c r="Q83" s="37">
        <v>48</v>
      </c>
      <c r="R83" s="37">
        <v>1</v>
      </c>
      <c r="S83" s="37"/>
      <c r="T83" s="37">
        <v>45</v>
      </c>
      <c r="U83" s="37">
        <v>0</v>
      </c>
      <c r="V83" s="62"/>
      <c r="W83" s="80"/>
    </row>
    <row r="84" spans="2:23" s="40" customFormat="1" x14ac:dyDescent="0.3">
      <c r="B84" s="37">
        <v>1834</v>
      </c>
      <c r="C84" s="37" t="str">
        <f>VLOOKUP(B84,'1_문헌특성'!A:BC,2,0)</f>
        <v>Yang (2019)</v>
      </c>
      <c r="D84" s="37" t="str">
        <f>VLOOKUP(B84,'1_문헌특성'!A:BC,3,0)</f>
        <v>NRCT</v>
      </c>
      <c r="E84" s="37" t="str">
        <f>VLOOKUP(B84,'1_문헌특성'!A:BC,7,0)</f>
        <v>흉부종양</v>
      </c>
      <c r="F84" s="37" t="str">
        <f>VLOOKUP(B84,'1_문헌특성'!A:BC,8,0)</f>
        <v>폐암</v>
      </c>
      <c r="G84" s="37" t="str">
        <f>VLOOKUP(B84,'1_문헌특성'!A:BC,9,0)</f>
        <v>진행성 비소세포폐암(NSCLC)</v>
      </c>
      <c r="H84" s="37" t="str">
        <f>VLOOKUP(B84,'1_문헌특성'!A:BC,31,0)</f>
        <v>CT+HT</v>
      </c>
      <c r="I84" s="37" t="str">
        <f>VLOOKUP(B84,'1_문헌특성'!A:BC,38,0)</f>
        <v>HY7000-I radiofrequency
deep hyperthermia system</v>
      </c>
      <c r="J84" s="37" t="str">
        <f>VLOOKUP(B84,'1_문헌특성'!A:BC,43,0)</f>
        <v>CT 전후 또는 흉막내 주사 항암화학용버 후</v>
      </c>
      <c r="K84" s="37" t="str">
        <f>VLOOKUP(B84,'1_문헌특성'!A:BC,51,0)</f>
        <v>CT</v>
      </c>
      <c r="L84" s="37"/>
      <c r="M84" s="29" t="s">
        <v>326</v>
      </c>
      <c r="N84" s="38" t="s">
        <v>181</v>
      </c>
      <c r="O84" s="38" t="s">
        <v>182</v>
      </c>
      <c r="P84" s="37"/>
      <c r="Q84" s="37">
        <v>48</v>
      </c>
      <c r="R84" s="37">
        <v>18</v>
      </c>
      <c r="S84" s="37"/>
      <c r="T84" s="37">
        <v>45</v>
      </c>
      <c r="U84" s="37">
        <v>19</v>
      </c>
      <c r="V84" s="60"/>
      <c r="W84" s="78" t="s">
        <v>217</v>
      </c>
    </row>
    <row r="85" spans="2:23" s="40" customFormat="1" x14ac:dyDescent="0.3">
      <c r="B85" s="37">
        <v>1834</v>
      </c>
      <c r="C85" s="37" t="str">
        <f>VLOOKUP(B85,'1_문헌특성'!A:BC,2,0)</f>
        <v>Yang (2019)</v>
      </c>
      <c r="D85" s="37" t="str">
        <f>VLOOKUP(B85,'1_문헌특성'!A:BC,3,0)</f>
        <v>NRCT</v>
      </c>
      <c r="E85" s="37" t="str">
        <f>VLOOKUP(B85,'1_문헌특성'!A:BC,7,0)</f>
        <v>흉부종양</v>
      </c>
      <c r="F85" s="37" t="str">
        <f>VLOOKUP(B85,'1_문헌특성'!A:BC,8,0)</f>
        <v>폐암</v>
      </c>
      <c r="G85" s="37" t="str">
        <f>VLOOKUP(B85,'1_문헌특성'!A:BC,9,0)</f>
        <v>진행성 비소세포폐암(NSCLC)</v>
      </c>
      <c r="H85" s="37" t="str">
        <f>VLOOKUP(B85,'1_문헌특성'!A:BC,31,0)</f>
        <v>CT+HT</v>
      </c>
      <c r="I85" s="37" t="str">
        <f>VLOOKUP(B85,'1_문헌특성'!A:BC,38,0)</f>
        <v>HY7000-I radiofrequency
deep hyperthermia system</v>
      </c>
      <c r="J85" s="37" t="str">
        <f>VLOOKUP(B85,'1_문헌특성'!A:BC,43,0)</f>
        <v>CT 전후 또는 흉막내 주사 항암화학용버 후</v>
      </c>
      <c r="K85" s="37" t="str">
        <f>VLOOKUP(B85,'1_문헌특성'!A:BC,51,0)</f>
        <v>CT</v>
      </c>
      <c r="L85" s="37"/>
      <c r="M85" s="29" t="s">
        <v>327</v>
      </c>
      <c r="N85" s="38" t="s">
        <v>181</v>
      </c>
      <c r="O85" s="38" t="s">
        <v>182</v>
      </c>
      <c r="P85" s="37"/>
      <c r="Q85" s="37">
        <v>48</v>
      </c>
      <c r="R85" s="37">
        <v>5</v>
      </c>
      <c r="S85" s="37"/>
      <c r="T85" s="37">
        <v>45</v>
      </c>
      <c r="U85" s="37">
        <v>5</v>
      </c>
      <c r="V85" s="61"/>
      <c r="W85" s="79"/>
    </row>
    <row r="86" spans="2:23" s="40" customFormat="1" x14ac:dyDescent="0.3">
      <c r="B86" s="37">
        <v>1834</v>
      </c>
      <c r="C86" s="37" t="str">
        <f>VLOOKUP(B86,'1_문헌특성'!A:BC,2,0)</f>
        <v>Yang (2019)</v>
      </c>
      <c r="D86" s="37" t="str">
        <f>VLOOKUP(B86,'1_문헌특성'!A:BC,3,0)</f>
        <v>NRCT</v>
      </c>
      <c r="E86" s="37" t="str">
        <f>VLOOKUP(B86,'1_문헌특성'!A:BC,7,0)</f>
        <v>흉부종양</v>
      </c>
      <c r="F86" s="37" t="str">
        <f>VLOOKUP(B86,'1_문헌특성'!A:BC,8,0)</f>
        <v>폐암</v>
      </c>
      <c r="G86" s="37" t="str">
        <f>VLOOKUP(B86,'1_문헌특성'!A:BC,9,0)</f>
        <v>진행성 비소세포폐암(NSCLC)</v>
      </c>
      <c r="H86" s="37" t="str">
        <f>VLOOKUP(B86,'1_문헌특성'!A:BC,31,0)</f>
        <v>CT+HT</v>
      </c>
      <c r="I86" s="37" t="str">
        <f>VLOOKUP(B86,'1_문헌특성'!A:BC,38,0)</f>
        <v>HY7000-I radiofrequency
deep hyperthermia system</v>
      </c>
      <c r="J86" s="37" t="str">
        <f>VLOOKUP(B86,'1_문헌특성'!A:BC,43,0)</f>
        <v>CT 전후 또는 흉막내 주사 항암화학용버 후</v>
      </c>
      <c r="K86" s="37" t="str">
        <f>VLOOKUP(B86,'1_문헌특성'!A:BC,51,0)</f>
        <v>CT</v>
      </c>
      <c r="L86" s="37"/>
      <c r="M86" s="29" t="s">
        <v>328</v>
      </c>
      <c r="N86" s="38" t="s">
        <v>181</v>
      </c>
      <c r="O86" s="38" t="s">
        <v>182</v>
      </c>
      <c r="P86" s="37"/>
      <c r="Q86" s="37">
        <v>48</v>
      </c>
      <c r="R86" s="37">
        <v>3</v>
      </c>
      <c r="S86" s="37"/>
      <c r="T86" s="37">
        <v>45</v>
      </c>
      <c r="U86" s="37">
        <v>3</v>
      </c>
      <c r="V86" s="61"/>
      <c r="W86" s="79"/>
    </row>
    <row r="87" spans="2:23" s="40" customFormat="1" x14ac:dyDescent="0.3">
      <c r="B87" s="37">
        <v>1834</v>
      </c>
      <c r="C87" s="37" t="str">
        <f>VLOOKUP(B87,'1_문헌특성'!A:BC,2,0)</f>
        <v>Yang (2019)</v>
      </c>
      <c r="D87" s="37" t="str">
        <f>VLOOKUP(B87,'1_문헌특성'!A:BC,3,0)</f>
        <v>NRCT</v>
      </c>
      <c r="E87" s="37" t="str">
        <f>VLOOKUP(B87,'1_문헌특성'!A:BC,7,0)</f>
        <v>흉부종양</v>
      </c>
      <c r="F87" s="37" t="str">
        <f>VLOOKUP(B87,'1_문헌특성'!A:BC,8,0)</f>
        <v>폐암</v>
      </c>
      <c r="G87" s="37" t="str">
        <f>VLOOKUP(B87,'1_문헌특성'!A:BC,9,0)</f>
        <v>진행성 비소세포폐암(NSCLC)</v>
      </c>
      <c r="H87" s="37" t="str">
        <f>VLOOKUP(B87,'1_문헌특성'!A:BC,31,0)</f>
        <v>CT+HT</v>
      </c>
      <c r="I87" s="37" t="str">
        <f>VLOOKUP(B87,'1_문헌특성'!A:BC,38,0)</f>
        <v>HY7000-I radiofrequency
deep hyperthermia system</v>
      </c>
      <c r="J87" s="37" t="str">
        <f>VLOOKUP(B87,'1_문헌특성'!A:BC,43,0)</f>
        <v>CT 전후 또는 흉막내 주사 항암화학용버 후</v>
      </c>
      <c r="K87" s="37" t="str">
        <f>VLOOKUP(B87,'1_문헌특성'!A:BC,51,0)</f>
        <v>CT</v>
      </c>
      <c r="L87" s="37"/>
      <c r="M87" s="29" t="s">
        <v>275</v>
      </c>
      <c r="N87" s="38" t="s">
        <v>181</v>
      </c>
      <c r="O87" s="38" t="s">
        <v>182</v>
      </c>
      <c r="P87" s="37"/>
      <c r="Q87" s="37">
        <v>48</v>
      </c>
      <c r="R87" s="37">
        <v>0</v>
      </c>
      <c r="S87" s="37"/>
      <c r="T87" s="37">
        <v>45</v>
      </c>
      <c r="U87" s="37">
        <v>1</v>
      </c>
      <c r="V87" s="62"/>
      <c r="W87" s="80"/>
    </row>
    <row r="88" spans="2:23" s="40" customFormat="1" x14ac:dyDescent="0.3">
      <c r="B88" s="37">
        <v>1834</v>
      </c>
      <c r="C88" s="37" t="str">
        <f>VLOOKUP(B88,'1_문헌특성'!A:BC,2,0)</f>
        <v>Yang (2019)</v>
      </c>
      <c r="D88" s="37" t="str">
        <f>VLOOKUP(B88,'1_문헌특성'!A:BC,3,0)</f>
        <v>NRCT</v>
      </c>
      <c r="E88" s="37" t="str">
        <f>VLOOKUP(B88,'1_문헌특성'!A:BC,7,0)</f>
        <v>흉부종양</v>
      </c>
      <c r="F88" s="37" t="str">
        <f>VLOOKUP(B88,'1_문헌특성'!A:BC,8,0)</f>
        <v>폐암</v>
      </c>
      <c r="G88" s="37" t="str">
        <f>VLOOKUP(B88,'1_문헌특성'!A:BC,9,0)</f>
        <v>진행성 비소세포폐암(NSCLC)</v>
      </c>
      <c r="H88" s="37" t="str">
        <f>VLOOKUP(B88,'1_문헌특성'!A:BC,31,0)</f>
        <v>CT+HT</v>
      </c>
      <c r="I88" s="37" t="str">
        <f>VLOOKUP(B88,'1_문헌특성'!A:BC,38,0)</f>
        <v>HY7000-I radiofrequency
deep hyperthermia system</v>
      </c>
      <c r="J88" s="37" t="str">
        <f>VLOOKUP(B88,'1_문헌특성'!A:BC,43,0)</f>
        <v>CT 전후 또는 흉막내 주사 항암화학용버 후</v>
      </c>
      <c r="K88" s="37" t="str">
        <f>VLOOKUP(B88,'1_문헌특성'!A:BC,51,0)</f>
        <v>CT</v>
      </c>
      <c r="L88" s="37"/>
      <c r="M88" s="29" t="s">
        <v>329</v>
      </c>
      <c r="N88" s="38" t="s">
        <v>181</v>
      </c>
      <c r="O88" s="38" t="s">
        <v>182</v>
      </c>
      <c r="P88" s="37"/>
      <c r="Q88" s="37">
        <v>48</v>
      </c>
      <c r="R88" s="37">
        <v>13</v>
      </c>
      <c r="S88" s="37"/>
      <c r="T88" s="37">
        <v>45</v>
      </c>
      <c r="U88" s="37">
        <v>10</v>
      </c>
      <c r="V88" s="60"/>
      <c r="W88" s="78" t="s">
        <v>218</v>
      </c>
    </row>
    <row r="89" spans="2:23" s="40" customFormat="1" x14ac:dyDescent="0.3">
      <c r="B89" s="37">
        <v>1834</v>
      </c>
      <c r="C89" s="37" t="str">
        <f>VLOOKUP(B89,'1_문헌특성'!A:BC,2,0)</f>
        <v>Yang (2019)</v>
      </c>
      <c r="D89" s="37" t="str">
        <f>VLOOKUP(B89,'1_문헌특성'!A:BC,3,0)</f>
        <v>NRCT</v>
      </c>
      <c r="E89" s="37" t="str">
        <f>VLOOKUP(B89,'1_문헌특성'!A:BC,7,0)</f>
        <v>흉부종양</v>
      </c>
      <c r="F89" s="37" t="str">
        <f>VLOOKUP(B89,'1_문헌특성'!A:BC,8,0)</f>
        <v>폐암</v>
      </c>
      <c r="G89" s="37" t="str">
        <f>VLOOKUP(B89,'1_문헌특성'!A:BC,9,0)</f>
        <v>진행성 비소세포폐암(NSCLC)</v>
      </c>
      <c r="H89" s="37" t="str">
        <f>VLOOKUP(B89,'1_문헌특성'!A:BC,31,0)</f>
        <v>CT+HT</v>
      </c>
      <c r="I89" s="37" t="str">
        <f>VLOOKUP(B89,'1_문헌특성'!A:BC,38,0)</f>
        <v>HY7000-I radiofrequency
deep hyperthermia system</v>
      </c>
      <c r="J89" s="37" t="str">
        <f>VLOOKUP(B89,'1_문헌특성'!A:BC,43,0)</f>
        <v>CT 전후 또는 흉막내 주사 항암화학용버 후</v>
      </c>
      <c r="K89" s="37" t="str">
        <f>VLOOKUP(B89,'1_문헌특성'!A:BC,51,0)</f>
        <v>CT</v>
      </c>
      <c r="L89" s="37"/>
      <c r="M89" s="29" t="s">
        <v>330</v>
      </c>
      <c r="N89" s="38" t="s">
        <v>181</v>
      </c>
      <c r="O89" s="38" t="s">
        <v>182</v>
      </c>
      <c r="P89" s="37"/>
      <c r="Q89" s="37">
        <v>48</v>
      </c>
      <c r="R89" s="37">
        <v>10</v>
      </c>
      <c r="S89" s="37"/>
      <c r="T89" s="37">
        <v>45</v>
      </c>
      <c r="U89" s="37">
        <v>9</v>
      </c>
      <c r="V89" s="61"/>
      <c r="W89" s="79"/>
    </row>
    <row r="90" spans="2:23" s="40" customFormat="1" x14ac:dyDescent="0.3">
      <c r="B90" s="37">
        <v>1834</v>
      </c>
      <c r="C90" s="37" t="str">
        <f>VLOOKUP(B90,'1_문헌특성'!A:BC,2,0)</f>
        <v>Yang (2019)</v>
      </c>
      <c r="D90" s="37" t="str">
        <f>VLOOKUP(B90,'1_문헌특성'!A:BC,3,0)</f>
        <v>NRCT</v>
      </c>
      <c r="E90" s="37" t="str">
        <f>VLOOKUP(B90,'1_문헌특성'!A:BC,7,0)</f>
        <v>흉부종양</v>
      </c>
      <c r="F90" s="37" t="str">
        <f>VLOOKUP(B90,'1_문헌특성'!A:BC,8,0)</f>
        <v>폐암</v>
      </c>
      <c r="G90" s="37" t="str">
        <f>VLOOKUP(B90,'1_문헌특성'!A:BC,9,0)</f>
        <v>진행성 비소세포폐암(NSCLC)</v>
      </c>
      <c r="H90" s="37" t="str">
        <f>VLOOKUP(B90,'1_문헌특성'!A:BC,31,0)</f>
        <v>CT+HT</v>
      </c>
      <c r="I90" s="37" t="str">
        <f>VLOOKUP(B90,'1_문헌특성'!A:BC,38,0)</f>
        <v>HY7000-I radiofrequency
deep hyperthermia system</v>
      </c>
      <c r="J90" s="37" t="str">
        <f>VLOOKUP(B90,'1_문헌특성'!A:BC,43,0)</f>
        <v>CT 전후 또는 흉막내 주사 항암화학용버 후</v>
      </c>
      <c r="K90" s="37" t="str">
        <f>VLOOKUP(B90,'1_문헌특성'!A:BC,51,0)</f>
        <v>CT</v>
      </c>
      <c r="L90" s="37"/>
      <c r="M90" s="29" t="s">
        <v>331</v>
      </c>
      <c r="N90" s="38" t="s">
        <v>181</v>
      </c>
      <c r="O90" s="38" t="s">
        <v>182</v>
      </c>
      <c r="P90" s="37"/>
      <c r="Q90" s="37">
        <v>48</v>
      </c>
      <c r="R90" s="37">
        <v>3</v>
      </c>
      <c r="S90" s="37"/>
      <c r="T90" s="37">
        <v>45</v>
      </c>
      <c r="U90" s="37">
        <v>4</v>
      </c>
      <c r="V90" s="61"/>
      <c r="W90" s="79"/>
    </row>
    <row r="91" spans="2:23" s="40" customFormat="1" x14ac:dyDescent="0.3">
      <c r="B91" s="37">
        <v>1834</v>
      </c>
      <c r="C91" s="37" t="str">
        <f>VLOOKUP(B91,'1_문헌특성'!A:BC,2,0)</f>
        <v>Yang (2019)</v>
      </c>
      <c r="D91" s="37" t="str">
        <f>VLOOKUP(B91,'1_문헌특성'!A:BC,3,0)</f>
        <v>NRCT</v>
      </c>
      <c r="E91" s="37" t="str">
        <f>VLOOKUP(B91,'1_문헌특성'!A:BC,7,0)</f>
        <v>흉부종양</v>
      </c>
      <c r="F91" s="37" t="str">
        <f>VLOOKUP(B91,'1_문헌특성'!A:BC,8,0)</f>
        <v>폐암</v>
      </c>
      <c r="G91" s="37" t="str">
        <f>VLOOKUP(B91,'1_문헌특성'!A:BC,9,0)</f>
        <v>진행성 비소세포폐암(NSCLC)</v>
      </c>
      <c r="H91" s="37" t="str">
        <f>VLOOKUP(B91,'1_문헌특성'!A:BC,31,0)</f>
        <v>CT+HT</v>
      </c>
      <c r="I91" s="37" t="str">
        <f>VLOOKUP(B91,'1_문헌특성'!A:BC,38,0)</f>
        <v>HY7000-I radiofrequency
deep hyperthermia system</v>
      </c>
      <c r="J91" s="37" t="str">
        <f>VLOOKUP(B91,'1_문헌특성'!A:BC,43,0)</f>
        <v>CT 전후 또는 흉막내 주사 항암화학용버 후</v>
      </c>
      <c r="K91" s="37" t="str">
        <f>VLOOKUP(B91,'1_문헌특성'!A:BC,51,0)</f>
        <v>CT</v>
      </c>
      <c r="L91" s="37"/>
      <c r="M91" s="29" t="s">
        <v>332</v>
      </c>
      <c r="N91" s="38" t="s">
        <v>181</v>
      </c>
      <c r="O91" s="38" t="s">
        <v>182</v>
      </c>
      <c r="P91" s="37"/>
      <c r="Q91" s="37">
        <v>48</v>
      </c>
      <c r="R91" s="37">
        <v>0</v>
      </c>
      <c r="S91" s="37"/>
      <c r="T91" s="37">
        <v>45</v>
      </c>
      <c r="U91" s="37">
        <v>0</v>
      </c>
      <c r="V91" s="62"/>
      <c r="W91" s="80"/>
    </row>
    <row r="92" spans="2:23" s="40" customFormat="1" x14ac:dyDescent="0.3">
      <c r="B92" s="37">
        <v>1834</v>
      </c>
      <c r="C92" s="37" t="str">
        <f>VLOOKUP(B92,'1_문헌특성'!A:BC,2,0)</f>
        <v>Yang (2019)</v>
      </c>
      <c r="D92" s="37" t="str">
        <f>VLOOKUP(B92,'1_문헌특성'!A:BC,3,0)</f>
        <v>NRCT</v>
      </c>
      <c r="E92" s="37" t="str">
        <f>VLOOKUP(B92,'1_문헌특성'!A:BC,7,0)</f>
        <v>흉부종양</v>
      </c>
      <c r="F92" s="37" t="str">
        <f>VLOOKUP(B92,'1_문헌특성'!A:BC,8,0)</f>
        <v>폐암</v>
      </c>
      <c r="G92" s="37" t="str">
        <f>VLOOKUP(B92,'1_문헌특성'!A:BC,9,0)</f>
        <v>진행성 비소세포폐암(NSCLC)</v>
      </c>
      <c r="H92" s="37" t="str">
        <f>VLOOKUP(B92,'1_문헌특성'!A:BC,31,0)</f>
        <v>CT+HT</v>
      </c>
      <c r="I92" s="37" t="str">
        <f>VLOOKUP(B92,'1_문헌특성'!A:BC,38,0)</f>
        <v>HY7000-I radiofrequency
deep hyperthermia system</v>
      </c>
      <c r="J92" s="37" t="str">
        <f>VLOOKUP(B92,'1_문헌특성'!A:BC,43,0)</f>
        <v>CT 전후 또는 흉막내 주사 항암화학용버 후</v>
      </c>
      <c r="K92" s="37" t="str">
        <f>VLOOKUP(B92,'1_문헌특성'!A:BC,51,0)</f>
        <v>CT</v>
      </c>
      <c r="L92" s="37"/>
      <c r="M92" s="41" t="s">
        <v>333</v>
      </c>
      <c r="N92" s="38" t="s">
        <v>181</v>
      </c>
      <c r="O92" s="38" t="s">
        <v>182</v>
      </c>
      <c r="P92" s="37"/>
      <c r="Q92" s="37">
        <v>48</v>
      </c>
      <c r="R92" s="37">
        <v>1</v>
      </c>
      <c r="S92" s="37"/>
      <c r="T92" s="37">
        <v>45</v>
      </c>
      <c r="U92" s="37">
        <v>0</v>
      </c>
      <c r="V92" s="60"/>
      <c r="W92" s="78" t="s">
        <v>219</v>
      </c>
    </row>
    <row r="93" spans="2:23" s="40" customFormat="1" x14ac:dyDescent="0.3">
      <c r="B93" s="37">
        <v>1834</v>
      </c>
      <c r="C93" s="37" t="str">
        <f>VLOOKUP(B93,'1_문헌특성'!A:BC,2,0)</f>
        <v>Yang (2019)</v>
      </c>
      <c r="D93" s="37" t="str">
        <f>VLOOKUP(B93,'1_문헌특성'!A:BC,3,0)</f>
        <v>NRCT</v>
      </c>
      <c r="E93" s="37" t="str">
        <f>VLOOKUP(B93,'1_문헌특성'!A:BC,7,0)</f>
        <v>흉부종양</v>
      </c>
      <c r="F93" s="37" t="str">
        <f>VLOOKUP(B93,'1_문헌특성'!A:BC,8,0)</f>
        <v>폐암</v>
      </c>
      <c r="G93" s="37" t="str">
        <f>VLOOKUP(B93,'1_문헌특성'!A:BC,9,0)</f>
        <v>진행성 비소세포폐암(NSCLC)</v>
      </c>
      <c r="H93" s="37" t="str">
        <f>VLOOKUP(B93,'1_문헌특성'!A:BC,31,0)</f>
        <v>CT+HT</v>
      </c>
      <c r="I93" s="37" t="str">
        <f>VLOOKUP(B93,'1_문헌특성'!A:BC,38,0)</f>
        <v>HY7000-I radiofrequency
deep hyperthermia system</v>
      </c>
      <c r="J93" s="37" t="str">
        <f>VLOOKUP(B93,'1_문헌특성'!A:BC,43,0)</f>
        <v>CT 전후 또는 흉막내 주사 항암화학용버 후</v>
      </c>
      <c r="K93" s="37" t="str">
        <f>VLOOKUP(B93,'1_문헌특성'!A:BC,51,0)</f>
        <v>CT</v>
      </c>
      <c r="L93" s="37"/>
      <c r="M93" s="41" t="s">
        <v>334</v>
      </c>
      <c r="N93" s="38" t="s">
        <v>181</v>
      </c>
      <c r="O93" s="38" t="s">
        <v>182</v>
      </c>
      <c r="P93" s="37"/>
      <c r="Q93" s="37">
        <v>48</v>
      </c>
      <c r="R93" s="37">
        <v>0</v>
      </c>
      <c r="S93" s="37"/>
      <c r="T93" s="37">
        <v>45</v>
      </c>
      <c r="U93" s="37">
        <v>0</v>
      </c>
      <c r="V93" s="61"/>
      <c r="W93" s="79"/>
    </row>
    <row r="94" spans="2:23" s="40" customFormat="1" x14ac:dyDescent="0.3">
      <c r="B94" s="37">
        <v>1834</v>
      </c>
      <c r="C94" s="37" t="str">
        <f>VLOOKUP(B94,'1_문헌특성'!A:BC,2,0)</f>
        <v>Yang (2019)</v>
      </c>
      <c r="D94" s="37" t="str">
        <f>VLOOKUP(B94,'1_문헌특성'!A:BC,3,0)</f>
        <v>NRCT</v>
      </c>
      <c r="E94" s="37" t="str">
        <f>VLOOKUP(B94,'1_문헌특성'!A:BC,7,0)</f>
        <v>흉부종양</v>
      </c>
      <c r="F94" s="37" t="str">
        <f>VLOOKUP(B94,'1_문헌특성'!A:BC,8,0)</f>
        <v>폐암</v>
      </c>
      <c r="G94" s="37" t="str">
        <f>VLOOKUP(B94,'1_문헌특성'!A:BC,9,0)</f>
        <v>진행성 비소세포폐암(NSCLC)</v>
      </c>
      <c r="H94" s="37" t="str">
        <f>VLOOKUP(B94,'1_문헌특성'!A:BC,31,0)</f>
        <v>CT+HT</v>
      </c>
      <c r="I94" s="37" t="str">
        <f>VLOOKUP(B94,'1_문헌특성'!A:BC,38,0)</f>
        <v>HY7000-I radiofrequency
deep hyperthermia system</v>
      </c>
      <c r="J94" s="37" t="str">
        <f>VLOOKUP(B94,'1_문헌특성'!A:BC,43,0)</f>
        <v>CT 전후 또는 흉막내 주사 항암화학용버 후</v>
      </c>
      <c r="K94" s="37" t="str">
        <f>VLOOKUP(B94,'1_문헌특성'!A:BC,51,0)</f>
        <v>CT</v>
      </c>
      <c r="L94" s="37"/>
      <c r="M94" s="41" t="s">
        <v>335</v>
      </c>
      <c r="N94" s="38" t="s">
        <v>181</v>
      </c>
      <c r="O94" s="38" t="s">
        <v>182</v>
      </c>
      <c r="P94" s="37"/>
      <c r="Q94" s="37">
        <v>48</v>
      </c>
      <c r="R94" s="37">
        <v>0</v>
      </c>
      <c r="S94" s="37"/>
      <c r="T94" s="37">
        <v>45</v>
      </c>
      <c r="U94" s="37">
        <v>0</v>
      </c>
      <c r="V94" s="61"/>
      <c r="W94" s="79"/>
    </row>
    <row r="95" spans="2:23" s="40" customFormat="1" x14ac:dyDescent="0.3">
      <c r="B95" s="37">
        <v>1834</v>
      </c>
      <c r="C95" s="37" t="str">
        <f>VLOOKUP(B95,'1_문헌특성'!A:BC,2,0)</f>
        <v>Yang (2019)</v>
      </c>
      <c r="D95" s="37" t="str">
        <f>VLOOKUP(B95,'1_문헌특성'!A:BC,3,0)</f>
        <v>NRCT</v>
      </c>
      <c r="E95" s="37" t="str">
        <f>VLOOKUP(B95,'1_문헌특성'!A:BC,7,0)</f>
        <v>흉부종양</v>
      </c>
      <c r="F95" s="37" t="str">
        <f>VLOOKUP(B95,'1_문헌특성'!A:BC,8,0)</f>
        <v>폐암</v>
      </c>
      <c r="G95" s="37" t="str">
        <f>VLOOKUP(B95,'1_문헌특성'!A:BC,9,0)</f>
        <v>진행성 비소세포폐암(NSCLC)</v>
      </c>
      <c r="H95" s="37" t="str">
        <f>VLOOKUP(B95,'1_문헌특성'!A:BC,31,0)</f>
        <v>CT+HT</v>
      </c>
      <c r="I95" s="37" t="str">
        <f>VLOOKUP(B95,'1_문헌특성'!A:BC,38,0)</f>
        <v>HY7000-I radiofrequency
deep hyperthermia system</v>
      </c>
      <c r="J95" s="37" t="str">
        <f>VLOOKUP(B95,'1_문헌특성'!A:BC,43,0)</f>
        <v>CT 전후 또는 흉막내 주사 항암화학용버 후</v>
      </c>
      <c r="K95" s="37" t="str">
        <f>VLOOKUP(B95,'1_문헌특성'!A:BC,51,0)</f>
        <v>CT</v>
      </c>
      <c r="L95" s="37"/>
      <c r="M95" s="41" t="s">
        <v>336</v>
      </c>
      <c r="N95" s="38" t="s">
        <v>181</v>
      </c>
      <c r="O95" s="38" t="s">
        <v>182</v>
      </c>
      <c r="P95" s="37"/>
      <c r="Q95" s="37">
        <v>48</v>
      </c>
      <c r="R95" s="37">
        <v>0</v>
      </c>
      <c r="S95" s="37"/>
      <c r="T95" s="37">
        <v>45</v>
      </c>
      <c r="U95" s="37">
        <v>0</v>
      </c>
      <c r="V95" s="62"/>
      <c r="W95" s="80"/>
    </row>
    <row r="96" spans="2:23" s="40" customFormat="1" x14ac:dyDescent="0.3">
      <c r="B96" s="37">
        <v>1834</v>
      </c>
      <c r="C96" s="37" t="str">
        <f>VLOOKUP(B96,'1_문헌특성'!A:BC,2,0)</f>
        <v>Yang (2019)</v>
      </c>
      <c r="D96" s="37" t="str">
        <f>VLOOKUP(B96,'1_문헌특성'!A:BC,3,0)</f>
        <v>NRCT</v>
      </c>
      <c r="E96" s="37" t="str">
        <f>VLOOKUP(B96,'1_문헌특성'!A:BC,7,0)</f>
        <v>흉부종양</v>
      </c>
      <c r="F96" s="37" t="str">
        <f>VLOOKUP(B96,'1_문헌특성'!A:BC,8,0)</f>
        <v>폐암</v>
      </c>
      <c r="G96" s="37" t="str">
        <f>VLOOKUP(B96,'1_문헌특성'!A:BC,9,0)</f>
        <v>진행성 비소세포폐암(NSCLC)</v>
      </c>
      <c r="H96" s="37" t="str">
        <f>VLOOKUP(B96,'1_문헌특성'!A:BC,31,0)</f>
        <v>CT+HT</v>
      </c>
      <c r="I96" s="37" t="str">
        <f>VLOOKUP(B96,'1_문헌특성'!A:BC,38,0)</f>
        <v>HY7000-I radiofrequency
deep hyperthermia system</v>
      </c>
      <c r="J96" s="37" t="str">
        <f>VLOOKUP(B96,'1_문헌특성'!A:BC,43,0)</f>
        <v>CT 전후 또는 흉막내 주사 항암화학용버 후</v>
      </c>
      <c r="K96" s="37" t="str">
        <f>VLOOKUP(B96,'1_문헌특성'!A:BC,51,0)</f>
        <v>CT</v>
      </c>
      <c r="L96" s="37"/>
      <c r="M96" s="41" t="s">
        <v>337</v>
      </c>
      <c r="N96" s="38" t="s">
        <v>181</v>
      </c>
      <c r="O96" s="38" t="s">
        <v>182</v>
      </c>
      <c r="P96" s="37"/>
      <c r="Q96" s="37">
        <v>48</v>
      </c>
      <c r="R96" s="37">
        <v>2</v>
      </c>
      <c r="S96" s="37"/>
      <c r="T96" s="37">
        <v>45</v>
      </c>
      <c r="U96" s="37">
        <v>0</v>
      </c>
      <c r="V96" s="60"/>
      <c r="W96" s="78" t="s">
        <v>220</v>
      </c>
    </row>
    <row r="97" spans="2:23" s="40" customFormat="1" x14ac:dyDescent="0.3">
      <c r="B97" s="37">
        <v>1834</v>
      </c>
      <c r="C97" s="37" t="str">
        <f>VLOOKUP(B97,'1_문헌특성'!A:BC,2,0)</f>
        <v>Yang (2019)</v>
      </c>
      <c r="D97" s="37" t="str">
        <f>VLOOKUP(B97,'1_문헌특성'!A:BC,3,0)</f>
        <v>NRCT</v>
      </c>
      <c r="E97" s="37" t="str">
        <f>VLOOKUP(B97,'1_문헌특성'!A:BC,7,0)</f>
        <v>흉부종양</v>
      </c>
      <c r="F97" s="37" t="str">
        <f>VLOOKUP(B97,'1_문헌특성'!A:BC,8,0)</f>
        <v>폐암</v>
      </c>
      <c r="G97" s="37" t="str">
        <f>VLOOKUP(B97,'1_문헌특성'!A:BC,9,0)</f>
        <v>진행성 비소세포폐암(NSCLC)</v>
      </c>
      <c r="H97" s="37" t="str">
        <f>VLOOKUP(B97,'1_문헌특성'!A:BC,31,0)</f>
        <v>CT+HT</v>
      </c>
      <c r="I97" s="37" t="str">
        <f>VLOOKUP(B97,'1_문헌특성'!A:BC,38,0)</f>
        <v>HY7000-I radiofrequency
deep hyperthermia system</v>
      </c>
      <c r="J97" s="37" t="str">
        <f>VLOOKUP(B97,'1_문헌특성'!A:BC,43,0)</f>
        <v>CT 전후 또는 흉막내 주사 항암화학용버 후</v>
      </c>
      <c r="K97" s="37" t="str">
        <f>VLOOKUP(B97,'1_문헌특성'!A:BC,51,0)</f>
        <v>CT</v>
      </c>
      <c r="L97" s="37"/>
      <c r="M97" s="41" t="s">
        <v>338</v>
      </c>
      <c r="N97" s="38" t="s">
        <v>181</v>
      </c>
      <c r="O97" s="38" t="s">
        <v>182</v>
      </c>
      <c r="P97" s="37"/>
      <c r="Q97" s="37">
        <v>48</v>
      </c>
      <c r="R97" s="37">
        <v>0</v>
      </c>
      <c r="S97" s="37"/>
      <c r="T97" s="37">
        <v>45</v>
      </c>
      <c r="U97" s="37">
        <v>0</v>
      </c>
      <c r="V97" s="61"/>
      <c r="W97" s="79"/>
    </row>
    <row r="98" spans="2:23" s="40" customFormat="1" x14ac:dyDescent="0.3">
      <c r="B98" s="37">
        <v>1834</v>
      </c>
      <c r="C98" s="37" t="str">
        <f>VLOOKUP(B98,'1_문헌특성'!A:BC,2,0)</f>
        <v>Yang (2019)</v>
      </c>
      <c r="D98" s="37" t="str">
        <f>VLOOKUP(B98,'1_문헌특성'!A:BC,3,0)</f>
        <v>NRCT</v>
      </c>
      <c r="E98" s="37" t="str">
        <f>VLOOKUP(B98,'1_문헌특성'!A:BC,7,0)</f>
        <v>흉부종양</v>
      </c>
      <c r="F98" s="37" t="str">
        <f>VLOOKUP(B98,'1_문헌특성'!A:BC,8,0)</f>
        <v>폐암</v>
      </c>
      <c r="G98" s="37" t="str">
        <f>VLOOKUP(B98,'1_문헌특성'!A:BC,9,0)</f>
        <v>진행성 비소세포폐암(NSCLC)</v>
      </c>
      <c r="H98" s="37" t="str">
        <f>VLOOKUP(B98,'1_문헌특성'!A:BC,31,0)</f>
        <v>CT+HT</v>
      </c>
      <c r="I98" s="37" t="str">
        <f>VLOOKUP(B98,'1_문헌특성'!A:BC,38,0)</f>
        <v>HY7000-I radiofrequency
deep hyperthermia system</v>
      </c>
      <c r="J98" s="37" t="str">
        <f>VLOOKUP(B98,'1_문헌특성'!A:BC,43,0)</f>
        <v>CT 전후 또는 흉막내 주사 항암화학용버 후</v>
      </c>
      <c r="K98" s="37" t="str">
        <f>VLOOKUP(B98,'1_문헌특성'!A:BC,51,0)</f>
        <v>CT</v>
      </c>
      <c r="L98" s="37"/>
      <c r="M98" s="41" t="s">
        <v>339</v>
      </c>
      <c r="N98" s="38" t="s">
        <v>181</v>
      </c>
      <c r="O98" s="38" t="s">
        <v>182</v>
      </c>
      <c r="P98" s="37"/>
      <c r="Q98" s="37">
        <v>48</v>
      </c>
      <c r="R98" s="37">
        <v>0</v>
      </c>
      <c r="S98" s="37"/>
      <c r="T98" s="37">
        <v>45</v>
      </c>
      <c r="U98" s="37">
        <v>0</v>
      </c>
      <c r="V98" s="61"/>
      <c r="W98" s="79"/>
    </row>
    <row r="99" spans="2:23" s="40" customFormat="1" x14ac:dyDescent="0.3">
      <c r="B99" s="37">
        <v>1834</v>
      </c>
      <c r="C99" s="37" t="str">
        <f>VLOOKUP(B99,'1_문헌특성'!A:BC,2,0)</f>
        <v>Yang (2019)</v>
      </c>
      <c r="D99" s="37" t="str">
        <f>VLOOKUP(B99,'1_문헌특성'!A:BC,3,0)</f>
        <v>NRCT</v>
      </c>
      <c r="E99" s="37" t="str">
        <f>VLOOKUP(B99,'1_문헌특성'!A:BC,7,0)</f>
        <v>흉부종양</v>
      </c>
      <c r="F99" s="37" t="str">
        <f>VLOOKUP(B99,'1_문헌특성'!A:BC,8,0)</f>
        <v>폐암</v>
      </c>
      <c r="G99" s="37" t="str">
        <f>VLOOKUP(B99,'1_문헌특성'!A:BC,9,0)</f>
        <v>진행성 비소세포폐암(NSCLC)</v>
      </c>
      <c r="H99" s="37" t="str">
        <f>VLOOKUP(B99,'1_문헌특성'!A:BC,31,0)</f>
        <v>CT+HT</v>
      </c>
      <c r="I99" s="37" t="str">
        <f>VLOOKUP(B99,'1_문헌특성'!A:BC,38,0)</f>
        <v>HY7000-I radiofrequency
deep hyperthermia system</v>
      </c>
      <c r="J99" s="37" t="str">
        <f>VLOOKUP(B99,'1_문헌특성'!A:BC,43,0)</f>
        <v>CT 전후 또는 흉막내 주사 항암화학용버 후</v>
      </c>
      <c r="K99" s="37" t="str">
        <f>VLOOKUP(B99,'1_문헌특성'!A:BC,51,0)</f>
        <v>CT</v>
      </c>
      <c r="L99" s="37"/>
      <c r="M99" s="41" t="s">
        <v>340</v>
      </c>
      <c r="N99" s="38" t="s">
        <v>181</v>
      </c>
      <c r="O99" s="38" t="s">
        <v>182</v>
      </c>
      <c r="P99" s="37"/>
      <c r="Q99" s="37">
        <v>48</v>
      </c>
      <c r="R99" s="37">
        <v>0</v>
      </c>
      <c r="S99" s="37"/>
      <c r="T99" s="37">
        <v>45</v>
      </c>
      <c r="U99" s="37">
        <v>0</v>
      </c>
      <c r="V99" s="62"/>
      <c r="W99" s="80"/>
    </row>
    <row r="100" spans="2:23" s="40" customFormat="1" x14ac:dyDescent="0.3">
      <c r="B100" s="37">
        <v>1834</v>
      </c>
      <c r="C100" s="37" t="str">
        <f>VLOOKUP(B100,'1_문헌특성'!A:BC,2,0)</f>
        <v>Yang (2019)</v>
      </c>
      <c r="D100" s="37" t="str">
        <f>VLOOKUP(B100,'1_문헌특성'!A:BC,3,0)</f>
        <v>NRCT</v>
      </c>
      <c r="E100" s="37" t="str">
        <f>VLOOKUP(B100,'1_문헌특성'!A:BC,7,0)</f>
        <v>흉부종양</v>
      </c>
      <c r="F100" s="37" t="str">
        <f>VLOOKUP(B100,'1_문헌특성'!A:BC,8,0)</f>
        <v>폐암</v>
      </c>
      <c r="G100" s="37" t="str">
        <f>VLOOKUP(B100,'1_문헌특성'!A:BC,9,0)</f>
        <v>진행성 비소세포폐암(NSCLC)</v>
      </c>
      <c r="H100" s="37" t="str">
        <f>VLOOKUP(B100,'1_문헌특성'!A:BC,31,0)</f>
        <v>CT+HT</v>
      </c>
      <c r="I100" s="37" t="str">
        <f>VLOOKUP(B100,'1_문헌특성'!A:BC,38,0)</f>
        <v>HY7000-I radiofrequency
deep hyperthermia system</v>
      </c>
      <c r="J100" s="37" t="str">
        <f>VLOOKUP(B100,'1_문헌특성'!A:BC,43,0)</f>
        <v>CT 전후 또는 흉막내 주사 항암화학용버 후</v>
      </c>
      <c r="K100" s="37" t="str">
        <f>VLOOKUP(B100,'1_문헌특성'!A:BC,51,0)</f>
        <v>CT</v>
      </c>
      <c r="L100" s="37"/>
      <c r="M100" s="29" t="s">
        <v>341</v>
      </c>
      <c r="N100" s="38" t="s">
        <v>181</v>
      </c>
      <c r="O100" s="38" t="s">
        <v>182</v>
      </c>
      <c r="P100" s="37"/>
      <c r="Q100" s="37">
        <v>48</v>
      </c>
      <c r="R100" s="37">
        <v>4</v>
      </c>
      <c r="S100" s="37"/>
      <c r="T100" s="37">
        <v>45</v>
      </c>
      <c r="U100" s="37">
        <v>10</v>
      </c>
      <c r="V100" s="60"/>
      <c r="W100" s="78" t="s">
        <v>215</v>
      </c>
    </row>
    <row r="101" spans="2:23" s="40" customFormat="1" x14ac:dyDescent="0.3">
      <c r="B101" s="37">
        <v>1834</v>
      </c>
      <c r="C101" s="37" t="str">
        <f>VLOOKUP(B101,'1_문헌특성'!A:BC,2,0)</f>
        <v>Yang (2019)</v>
      </c>
      <c r="D101" s="37" t="str">
        <f>VLOOKUP(B101,'1_문헌특성'!A:BC,3,0)</f>
        <v>NRCT</v>
      </c>
      <c r="E101" s="37" t="str">
        <f>VLOOKUP(B101,'1_문헌특성'!A:BC,7,0)</f>
        <v>흉부종양</v>
      </c>
      <c r="F101" s="37" t="str">
        <f>VLOOKUP(B101,'1_문헌특성'!A:BC,8,0)</f>
        <v>폐암</v>
      </c>
      <c r="G101" s="37" t="str">
        <f>VLOOKUP(B101,'1_문헌특성'!A:BC,9,0)</f>
        <v>진행성 비소세포폐암(NSCLC)</v>
      </c>
      <c r="H101" s="37" t="str">
        <f>VLOOKUP(B101,'1_문헌특성'!A:BC,31,0)</f>
        <v>CT+HT</v>
      </c>
      <c r="I101" s="37" t="str">
        <f>VLOOKUP(B101,'1_문헌특성'!A:BC,38,0)</f>
        <v>HY7000-I radiofrequency
deep hyperthermia system</v>
      </c>
      <c r="J101" s="37" t="str">
        <f>VLOOKUP(B101,'1_문헌특성'!A:BC,43,0)</f>
        <v>CT 전후 또는 흉막내 주사 항암화학용버 후</v>
      </c>
      <c r="K101" s="37" t="str">
        <f>VLOOKUP(B101,'1_문헌특성'!A:BC,51,0)</f>
        <v>CT</v>
      </c>
      <c r="L101" s="37"/>
      <c r="M101" s="29" t="s">
        <v>342</v>
      </c>
      <c r="N101" s="38" t="s">
        <v>181</v>
      </c>
      <c r="O101" s="38" t="s">
        <v>182</v>
      </c>
      <c r="P101" s="37"/>
      <c r="Q101" s="37">
        <v>48</v>
      </c>
      <c r="R101" s="37">
        <v>1</v>
      </c>
      <c r="S101" s="37"/>
      <c r="T101" s="37">
        <v>45</v>
      </c>
      <c r="U101" s="37">
        <v>5</v>
      </c>
      <c r="V101" s="61"/>
      <c r="W101" s="79"/>
    </row>
    <row r="102" spans="2:23" s="40" customFormat="1" x14ac:dyDescent="0.3">
      <c r="B102" s="37">
        <v>1834</v>
      </c>
      <c r="C102" s="37" t="str">
        <f>VLOOKUP(B102,'1_문헌특성'!A:BC,2,0)</f>
        <v>Yang (2019)</v>
      </c>
      <c r="D102" s="37" t="str">
        <f>VLOOKUP(B102,'1_문헌특성'!A:BC,3,0)</f>
        <v>NRCT</v>
      </c>
      <c r="E102" s="37" t="str">
        <f>VLOOKUP(B102,'1_문헌특성'!A:BC,7,0)</f>
        <v>흉부종양</v>
      </c>
      <c r="F102" s="37" t="str">
        <f>VLOOKUP(B102,'1_문헌특성'!A:BC,8,0)</f>
        <v>폐암</v>
      </c>
      <c r="G102" s="37" t="str">
        <f>VLOOKUP(B102,'1_문헌특성'!A:BC,9,0)</f>
        <v>진행성 비소세포폐암(NSCLC)</v>
      </c>
      <c r="H102" s="37" t="str">
        <f>VLOOKUP(B102,'1_문헌특성'!A:BC,31,0)</f>
        <v>CT+HT</v>
      </c>
      <c r="I102" s="37" t="str">
        <f>VLOOKUP(B102,'1_문헌특성'!A:BC,38,0)</f>
        <v>HY7000-I radiofrequency
deep hyperthermia system</v>
      </c>
      <c r="J102" s="37" t="str">
        <f>VLOOKUP(B102,'1_문헌특성'!A:BC,43,0)</f>
        <v>CT 전후 또는 흉막내 주사 항암화학용버 후</v>
      </c>
      <c r="K102" s="37" t="str">
        <f>VLOOKUP(B102,'1_문헌특성'!A:BC,51,0)</f>
        <v>CT</v>
      </c>
      <c r="L102" s="37"/>
      <c r="M102" s="29" t="s">
        <v>343</v>
      </c>
      <c r="N102" s="38" t="s">
        <v>181</v>
      </c>
      <c r="O102" s="38" t="s">
        <v>182</v>
      </c>
      <c r="P102" s="37"/>
      <c r="Q102" s="37">
        <v>48</v>
      </c>
      <c r="R102" s="37">
        <v>1</v>
      </c>
      <c r="S102" s="37"/>
      <c r="T102" s="37">
        <v>45</v>
      </c>
      <c r="U102" s="37">
        <v>6</v>
      </c>
      <c r="V102" s="61"/>
      <c r="W102" s="79"/>
    </row>
    <row r="103" spans="2:23" s="40" customFormat="1" x14ac:dyDescent="0.3">
      <c r="B103" s="37">
        <v>1834</v>
      </c>
      <c r="C103" s="37" t="str">
        <f>VLOOKUP(B103,'1_문헌특성'!A:BC,2,0)</f>
        <v>Yang (2019)</v>
      </c>
      <c r="D103" s="37" t="str">
        <f>VLOOKUP(B103,'1_문헌특성'!A:BC,3,0)</f>
        <v>NRCT</v>
      </c>
      <c r="E103" s="37" t="str">
        <f>VLOOKUP(B103,'1_문헌특성'!A:BC,7,0)</f>
        <v>흉부종양</v>
      </c>
      <c r="F103" s="37" t="str">
        <f>VLOOKUP(B103,'1_문헌특성'!A:BC,8,0)</f>
        <v>폐암</v>
      </c>
      <c r="G103" s="37" t="str">
        <f>VLOOKUP(B103,'1_문헌특성'!A:BC,9,0)</f>
        <v>진행성 비소세포폐암(NSCLC)</v>
      </c>
      <c r="H103" s="37" t="str">
        <f>VLOOKUP(B103,'1_문헌특성'!A:BC,31,0)</f>
        <v>CT+HT</v>
      </c>
      <c r="I103" s="37" t="str">
        <f>VLOOKUP(B103,'1_문헌특성'!A:BC,38,0)</f>
        <v>HY7000-I radiofrequency
deep hyperthermia system</v>
      </c>
      <c r="J103" s="37" t="str">
        <f>VLOOKUP(B103,'1_문헌특성'!A:BC,43,0)</f>
        <v>CT 전후 또는 흉막내 주사 항암화학용버 후</v>
      </c>
      <c r="K103" s="37" t="str">
        <f>VLOOKUP(B103,'1_문헌특성'!A:BC,51,0)</f>
        <v>CT</v>
      </c>
      <c r="L103" s="37"/>
      <c r="M103" s="29" t="s">
        <v>344</v>
      </c>
      <c r="N103" s="38" t="s">
        <v>181</v>
      </c>
      <c r="O103" s="38" t="s">
        <v>182</v>
      </c>
      <c r="P103" s="37"/>
      <c r="Q103" s="37">
        <v>48</v>
      </c>
      <c r="R103" s="37">
        <v>0</v>
      </c>
      <c r="S103" s="37"/>
      <c r="T103" s="37">
        <v>45</v>
      </c>
      <c r="U103" s="37">
        <v>0</v>
      </c>
      <c r="V103" s="62"/>
      <c r="W103" s="80"/>
    </row>
    <row r="104" spans="2:23" s="40" customFormat="1" x14ac:dyDescent="0.3">
      <c r="B104" s="37">
        <v>1834</v>
      </c>
      <c r="C104" s="37" t="str">
        <f>VLOOKUP(B104,'1_문헌특성'!A:BC,2,0)</f>
        <v>Yang (2019)</v>
      </c>
      <c r="D104" s="37" t="str">
        <f>VLOOKUP(B104,'1_문헌특성'!A:BC,3,0)</f>
        <v>NRCT</v>
      </c>
      <c r="E104" s="37" t="str">
        <f>VLOOKUP(B104,'1_문헌특성'!A:BC,7,0)</f>
        <v>흉부종양</v>
      </c>
      <c r="F104" s="37" t="str">
        <f>VLOOKUP(B104,'1_문헌특성'!A:BC,8,0)</f>
        <v>폐암</v>
      </c>
      <c r="G104" s="37" t="str">
        <f>VLOOKUP(B104,'1_문헌특성'!A:BC,9,0)</f>
        <v>진행성 비소세포폐암(NSCLC)</v>
      </c>
      <c r="H104" s="37" t="str">
        <f>VLOOKUP(B104,'1_문헌특성'!A:BC,31,0)</f>
        <v>CT+HT</v>
      </c>
      <c r="I104" s="37" t="str">
        <f>VLOOKUP(B104,'1_문헌특성'!A:BC,38,0)</f>
        <v>HY7000-I radiofrequency
deep hyperthermia system</v>
      </c>
      <c r="J104" s="37" t="str">
        <f>VLOOKUP(B104,'1_문헌특성'!A:BC,43,0)</f>
        <v>CT 전후 또는 흉막내 주사 항암화학용버 후</v>
      </c>
      <c r="K104" s="37" t="str">
        <f>VLOOKUP(B104,'1_문헌특성'!A:BC,51,0)</f>
        <v>CT</v>
      </c>
      <c r="L104" s="37"/>
      <c r="M104" s="29" t="s">
        <v>345</v>
      </c>
      <c r="N104" s="38" t="s">
        <v>181</v>
      </c>
      <c r="O104" s="38" t="s">
        <v>182</v>
      </c>
      <c r="P104" s="37"/>
      <c r="Q104" s="37">
        <v>48</v>
      </c>
      <c r="R104" s="37">
        <v>5</v>
      </c>
      <c r="S104" s="37"/>
      <c r="T104" s="37">
        <v>45</v>
      </c>
      <c r="U104" s="37">
        <v>6</v>
      </c>
      <c r="V104" s="60"/>
      <c r="W104" s="78" t="s">
        <v>221</v>
      </c>
    </row>
    <row r="105" spans="2:23" s="40" customFormat="1" x14ac:dyDescent="0.3">
      <c r="B105" s="37">
        <v>1834</v>
      </c>
      <c r="C105" s="37" t="str">
        <f>VLOOKUP(B105,'1_문헌특성'!A:BC,2,0)</f>
        <v>Yang (2019)</v>
      </c>
      <c r="D105" s="37" t="str">
        <f>VLOOKUP(B105,'1_문헌특성'!A:BC,3,0)</f>
        <v>NRCT</v>
      </c>
      <c r="E105" s="37" t="str">
        <f>VLOOKUP(B105,'1_문헌특성'!A:BC,7,0)</f>
        <v>흉부종양</v>
      </c>
      <c r="F105" s="37" t="str">
        <f>VLOOKUP(B105,'1_문헌특성'!A:BC,8,0)</f>
        <v>폐암</v>
      </c>
      <c r="G105" s="37" t="str">
        <f>VLOOKUP(B105,'1_문헌특성'!A:BC,9,0)</f>
        <v>진행성 비소세포폐암(NSCLC)</v>
      </c>
      <c r="H105" s="37" t="str">
        <f>VLOOKUP(B105,'1_문헌특성'!A:BC,31,0)</f>
        <v>CT+HT</v>
      </c>
      <c r="I105" s="37" t="str">
        <f>VLOOKUP(B105,'1_문헌특성'!A:BC,38,0)</f>
        <v>HY7000-I radiofrequency
deep hyperthermia system</v>
      </c>
      <c r="J105" s="37" t="str">
        <f>VLOOKUP(B105,'1_문헌특성'!A:BC,43,0)</f>
        <v>CT 전후 또는 흉막내 주사 항암화학용버 후</v>
      </c>
      <c r="K105" s="37" t="str">
        <f>VLOOKUP(B105,'1_문헌특성'!A:BC,51,0)</f>
        <v>CT</v>
      </c>
      <c r="L105" s="37"/>
      <c r="M105" s="29" t="s">
        <v>346</v>
      </c>
      <c r="N105" s="38" t="s">
        <v>181</v>
      </c>
      <c r="O105" s="38" t="s">
        <v>182</v>
      </c>
      <c r="P105" s="37"/>
      <c r="Q105" s="37">
        <v>48</v>
      </c>
      <c r="R105" s="37">
        <v>0</v>
      </c>
      <c r="S105" s="37"/>
      <c r="T105" s="37">
        <v>45</v>
      </c>
      <c r="U105" s="37">
        <v>1</v>
      </c>
      <c r="V105" s="61"/>
      <c r="W105" s="79"/>
    </row>
    <row r="106" spans="2:23" s="40" customFormat="1" x14ac:dyDescent="0.3">
      <c r="B106" s="37">
        <v>1834</v>
      </c>
      <c r="C106" s="37" t="str">
        <f>VLOOKUP(B106,'1_문헌특성'!A:BC,2,0)</f>
        <v>Yang (2019)</v>
      </c>
      <c r="D106" s="37" t="str">
        <f>VLOOKUP(B106,'1_문헌특성'!A:BC,3,0)</f>
        <v>NRCT</v>
      </c>
      <c r="E106" s="37" t="str">
        <f>VLOOKUP(B106,'1_문헌특성'!A:BC,7,0)</f>
        <v>흉부종양</v>
      </c>
      <c r="F106" s="37" t="str">
        <f>VLOOKUP(B106,'1_문헌특성'!A:BC,8,0)</f>
        <v>폐암</v>
      </c>
      <c r="G106" s="37" t="str">
        <f>VLOOKUP(B106,'1_문헌특성'!A:BC,9,0)</f>
        <v>진행성 비소세포폐암(NSCLC)</v>
      </c>
      <c r="H106" s="37" t="str">
        <f>VLOOKUP(B106,'1_문헌특성'!A:BC,31,0)</f>
        <v>CT+HT</v>
      </c>
      <c r="I106" s="37" t="str">
        <f>VLOOKUP(B106,'1_문헌특성'!A:BC,38,0)</f>
        <v>HY7000-I radiofrequency
deep hyperthermia system</v>
      </c>
      <c r="J106" s="37" t="str">
        <f>VLOOKUP(B106,'1_문헌특성'!A:BC,43,0)</f>
        <v>CT 전후 또는 흉막내 주사 항암화학용버 후</v>
      </c>
      <c r="K106" s="37" t="str">
        <f>VLOOKUP(B106,'1_문헌특성'!A:BC,51,0)</f>
        <v>CT</v>
      </c>
      <c r="L106" s="37"/>
      <c r="M106" s="29" t="s">
        <v>347</v>
      </c>
      <c r="N106" s="38" t="s">
        <v>181</v>
      </c>
      <c r="O106" s="38" t="s">
        <v>182</v>
      </c>
      <c r="P106" s="37"/>
      <c r="Q106" s="37">
        <v>48</v>
      </c>
      <c r="R106" s="37">
        <v>0</v>
      </c>
      <c r="S106" s="37"/>
      <c r="T106" s="37">
        <v>45</v>
      </c>
      <c r="U106" s="37">
        <v>0</v>
      </c>
      <c r="V106" s="61"/>
      <c r="W106" s="79"/>
    </row>
    <row r="107" spans="2:23" s="40" customFormat="1" x14ac:dyDescent="0.3">
      <c r="B107" s="37">
        <v>1834</v>
      </c>
      <c r="C107" s="37" t="str">
        <f>VLOOKUP(B107,'1_문헌특성'!A:BC,2,0)</f>
        <v>Yang (2019)</v>
      </c>
      <c r="D107" s="37" t="str">
        <f>VLOOKUP(B107,'1_문헌특성'!A:BC,3,0)</f>
        <v>NRCT</v>
      </c>
      <c r="E107" s="37" t="str">
        <f>VLOOKUP(B107,'1_문헌특성'!A:BC,7,0)</f>
        <v>흉부종양</v>
      </c>
      <c r="F107" s="37" t="str">
        <f>VLOOKUP(B107,'1_문헌특성'!A:BC,8,0)</f>
        <v>폐암</v>
      </c>
      <c r="G107" s="37" t="str">
        <f>VLOOKUP(B107,'1_문헌특성'!A:BC,9,0)</f>
        <v>진행성 비소세포폐암(NSCLC)</v>
      </c>
      <c r="H107" s="37" t="str">
        <f>VLOOKUP(B107,'1_문헌특성'!A:BC,31,0)</f>
        <v>CT+HT</v>
      </c>
      <c r="I107" s="37" t="str">
        <f>VLOOKUP(B107,'1_문헌특성'!A:BC,38,0)</f>
        <v>HY7000-I radiofrequency
deep hyperthermia system</v>
      </c>
      <c r="J107" s="37" t="str">
        <f>VLOOKUP(B107,'1_문헌특성'!A:BC,43,0)</f>
        <v>CT 전후 또는 흉막내 주사 항암화학용버 후</v>
      </c>
      <c r="K107" s="37" t="str">
        <f>VLOOKUP(B107,'1_문헌특성'!A:BC,51,0)</f>
        <v>CT</v>
      </c>
      <c r="L107" s="37"/>
      <c r="M107" s="29" t="s">
        <v>348</v>
      </c>
      <c r="N107" s="38" t="s">
        <v>181</v>
      </c>
      <c r="O107" s="38" t="s">
        <v>182</v>
      </c>
      <c r="P107" s="37"/>
      <c r="Q107" s="37">
        <v>48</v>
      </c>
      <c r="R107" s="37">
        <v>0</v>
      </c>
      <c r="S107" s="37"/>
      <c r="T107" s="37">
        <v>45</v>
      </c>
      <c r="U107" s="37">
        <v>0</v>
      </c>
      <c r="V107" s="62"/>
      <c r="W107" s="80"/>
    </row>
    <row r="108" spans="2:23" s="40" customFormat="1" x14ac:dyDescent="0.3">
      <c r="B108" s="37">
        <v>1834</v>
      </c>
      <c r="C108" s="37" t="str">
        <f>VLOOKUP(B108,'1_문헌특성'!A:BC,2,0)</f>
        <v>Yang (2019)</v>
      </c>
      <c r="D108" s="37" t="str">
        <f>VLOOKUP(B108,'1_문헌특성'!A:BC,3,0)</f>
        <v>NRCT</v>
      </c>
      <c r="E108" s="37" t="str">
        <f>VLOOKUP(B108,'1_문헌특성'!A:BC,7,0)</f>
        <v>흉부종양</v>
      </c>
      <c r="F108" s="37" t="str">
        <f>VLOOKUP(B108,'1_문헌특성'!A:BC,8,0)</f>
        <v>폐암</v>
      </c>
      <c r="G108" s="37" t="str">
        <f>VLOOKUP(B108,'1_문헌특성'!A:BC,9,0)</f>
        <v>진행성 비소세포폐암(NSCLC)</v>
      </c>
      <c r="H108" s="37" t="str">
        <f>VLOOKUP(B108,'1_문헌특성'!A:BC,31,0)</f>
        <v>CT+HT</v>
      </c>
      <c r="I108" s="37" t="str">
        <f>VLOOKUP(B108,'1_문헌특성'!A:BC,38,0)</f>
        <v>HY7000-I radiofrequency
deep hyperthermia system</v>
      </c>
      <c r="J108" s="37" t="str">
        <f>VLOOKUP(B108,'1_문헌특성'!A:BC,43,0)</f>
        <v>CT 전후 또는 흉막내 주사 항암화학용버 후</v>
      </c>
      <c r="K108" s="37" t="str">
        <f>VLOOKUP(B108,'1_문헌특성'!A:BC,51,0)</f>
        <v>CT</v>
      </c>
      <c r="L108" s="37"/>
      <c r="M108" s="41" t="s">
        <v>349</v>
      </c>
      <c r="N108" s="38" t="s">
        <v>181</v>
      </c>
      <c r="O108" s="38" t="s">
        <v>182</v>
      </c>
      <c r="P108" s="37"/>
      <c r="Q108" s="37">
        <v>48</v>
      </c>
      <c r="R108" s="37">
        <v>2</v>
      </c>
      <c r="S108" s="37"/>
      <c r="T108" s="37">
        <v>45</v>
      </c>
      <c r="U108" s="37">
        <v>3</v>
      </c>
      <c r="V108" s="60"/>
      <c r="W108" s="78" t="s">
        <v>222</v>
      </c>
    </row>
    <row r="109" spans="2:23" s="40" customFormat="1" x14ac:dyDescent="0.3">
      <c r="B109" s="37">
        <v>1834</v>
      </c>
      <c r="C109" s="37" t="str">
        <f>VLOOKUP(B109,'1_문헌특성'!A:BC,2,0)</f>
        <v>Yang (2019)</v>
      </c>
      <c r="D109" s="37" t="str">
        <f>VLOOKUP(B109,'1_문헌특성'!A:BC,3,0)</f>
        <v>NRCT</v>
      </c>
      <c r="E109" s="37" t="str">
        <f>VLOOKUP(B109,'1_문헌특성'!A:BC,7,0)</f>
        <v>흉부종양</v>
      </c>
      <c r="F109" s="37" t="str">
        <f>VLOOKUP(B109,'1_문헌특성'!A:BC,8,0)</f>
        <v>폐암</v>
      </c>
      <c r="G109" s="37" t="str">
        <f>VLOOKUP(B109,'1_문헌특성'!A:BC,9,0)</f>
        <v>진행성 비소세포폐암(NSCLC)</v>
      </c>
      <c r="H109" s="37" t="str">
        <f>VLOOKUP(B109,'1_문헌특성'!A:BC,31,0)</f>
        <v>CT+HT</v>
      </c>
      <c r="I109" s="37" t="str">
        <f>VLOOKUP(B109,'1_문헌특성'!A:BC,38,0)</f>
        <v>HY7000-I radiofrequency
deep hyperthermia system</v>
      </c>
      <c r="J109" s="37" t="str">
        <f>VLOOKUP(B109,'1_문헌특성'!A:BC,43,0)</f>
        <v>CT 전후 또는 흉막내 주사 항암화학용버 후</v>
      </c>
      <c r="K109" s="37" t="str">
        <f>VLOOKUP(B109,'1_문헌특성'!A:BC,51,0)</f>
        <v>CT</v>
      </c>
      <c r="L109" s="37"/>
      <c r="M109" s="41" t="s">
        <v>350</v>
      </c>
      <c r="N109" s="38" t="s">
        <v>181</v>
      </c>
      <c r="O109" s="38" t="s">
        <v>182</v>
      </c>
      <c r="P109" s="37"/>
      <c r="Q109" s="37">
        <v>48</v>
      </c>
      <c r="R109" s="37">
        <v>0</v>
      </c>
      <c r="S109" s="37"/>
      <c r="T109" s="37">
        <v>45</v>
      </c>
      <c r="U109" s="37">
        <v>0</v>
      </c>
      <c r="V109" s="61"/>
      <c r="W109" s="79"/>
    </row>
    <row r="110" spans="2:23" s="40" customFormat="1" x14ac:dyDescent="0.3">
      <c r="B110" s="37">
        <v>1834</v>
      </c>
      <c r="C110" s="37" t="str">
        <f>VLOOKUP(B110,'1_문헌특성'!A:BC,2,0)</f>
        <v>Yang (2019)</v>
      </c>
      <c r="D110" s="37" t="str">
        <f>VLOOKUP(B110,'1_문헌특성'!A:BC,3,0)</f>
        <v>NRCT</v>
      </c>
      <c r="E110" s="37" t="str">
        <f>VLOOKUP(B110,'1_문헌특성'!A:BC,7,0)</f>
        <v>흉부종양</v>
      </c>
      <c r="F110" s="37" t="str">
        <f>VLOOKUP(B110,'1_문헌특성'!A:BC,8,0)</f>
        <v>폐암</v>
      </c>
      <c r="G110" s="37" t="str">
        <f>VLOOKUP(B110,'1_문헌특성'!A:BC,9,0)</f>
        <v>진행성 비소세포폐암(NSCLC)</v>
      </c>
      <c r="H110" s="37" t="str">
        <f>VLOOKUP(B110,'1_문헌특성'!A:BC,31,0)</f>
        <v>CT+HT</v>
      </c>
      <c r="I110" s="37" t="str">
        <f>VLOOKUP(B110,'1_문헌특성'!A:BC,38,0)</f>
        <v>HY7000-I radiofrequency
deep hyperthermia system</v>
      </c>
      <c r="J110" s="37" t="str">
        <f>VLOOKUP(B110,'1_문헌특성'!A:BC,43,0)</f>
        <v>CT 전후 또는 흉막내 주사 항암화학용버 후</v>
      </c>
      <c r="K110" s="37" t="str">
        <f>VLOOKUP(B110,'1_문헌특성'!A:BC,51,0)</f>
        <v>CT</v>
      </c>
      <c r="L110" s="37"/>
      <c r="M110" s="41" t="s">
        <v>351</v>
      </c>
      <c r="N110" s="38" t="s">
        <v>181</v>
      </c>
      <c r="O110" s="38" t="s">
        <v>182</v>
      </c>
      <c r="P110" s="37"/>
      <c r="Q110" s="37">
        <v>48</v>
      </c>
      <c r="R110" s="37">
        <v>0</v>
      </c>
      <c r="S110" s="37"/>
      <c r="T110" s="37">
        <v>45</v>
      </c>
      <c r="U110" s="37">
        <v>0</v>
      </c>
      <c r="V110" s="61"/>
      <c r="W110" s="79"/>
    </row>
    <row r="111" spans="2:23" s="40" customFormat="1" x14ac:dyDescent="0.3">
      <c r="B111" s="37">
        <v>1834</v>
      </c>
      <c r="C111" s="37" t="str">
        <f>VLOOKUP(B111,'1_문헌특성'!A:BC,2,0)</f>
        <v>Yang (2019)</v>
      </c>
      <c r="D111" s="37" t="str">
        <f>VLOOKUP(B111,'1_문헌특성'!A:BC,3,0)</f>
        <v>NRCT</v>
      </c>
      <c r="E111" s="37" t="str">
        <f>VLOOKUP(B111,'1_문헌특성'!A:BC,7,0)</f>
        <v>흉부종양</v>
      </c>
      <c r="F111" s="37" t="str">
        <f>VLOOKUP(B111,'1_문헌특성'!A:BC,8,0)</f>
        <v>폐암</v>
      </c>
      <c r="G111" s="37" t="str">
        <f>VLOOKUP(B111,'1_문헌특성'!A:BC,9,0)</f>
        <v>진행성 비소세포폐암(NSCLC)</v>
      </c>
      <c r="H111" s="37" t="str">
        <f>VLOOKUP(B111,'1_문헌특성'!A:BC,31,0)</f>
        <v>CT+HT</v>
      </c>
      <c r="I111" s="37" t="str">
        <f>VLOOKUP(B111,'1_문헌특성'!A:BC,38,0)</f>
        <v>HY7000-I radiofrequency
deep hyperthermia system</v>
      </c>
      <c r="J111" s="37" t="str">
        <f>VLOOKUP(B111,'1_문헌특성'!A:BC,43,0)</f>
        <v>CT 전후 또는 흉막내 주사 항암화학용버 후</v>
      </c>
      <c r="K111" s="37" t="str">
        <f>VLOOKUP(B111,'1_문헌특성'!A:BC,51,0)</f>
        <v>CT</v>
      </c>
      <c r="L111" s="37"/>
      <c r="M111" s="41" t="s">
        <v>352</v>
      </c>
      <c r="N111" s="38" t="s">
        <v>181</v>
      </c>
      <c r="O111" s="38" t="s">
        <v>182</v>
      </c>
      <c r="P111" s="37"/>
      <c r="Q111" s="37">
        <v>48</v>
      </c>
      <c r="R111" s="37">
        <v>0</v>
      </c>
      <c r="S111" s="37"/>
      <c r="T111" s="37">
        <v>45</v>
      </c>
      <c r="U111" s="37">
        <v>0</v>
      </c>
      <c r="V111" s="62"/>
      <c r="W111" s="80"/>
    </row>
    <row r="112" spans="2:23" s="40" customFormat="1" x14ac:dyDescent="0.3">
      <c r="B112" s="37">
        <v>4997</v>
      </c>
      <c r="C112" s="37" t="str">
        <f>VLOOKUP(B112,'1_문헌특성'!A:BC,2,0)</f>
        <v>Wang (2013)</v>
      </c>
      <c r="D112" s="37" t="str">
        <f>VLOOKUP(B112,'1_문헌특성'!A:BC,3,0)</f>
        <v>NRCT</v>
      </c>
      <c r="E112" s="37" t="str">
        <f>VLOOKUP(B112,'1_문헌특성'!A:BC,7,0)</f>
        <v>흉부종양</v>
      </c>
      <c r="F112" s="37" t="str">
        <f>VLOOKUP(B112,'1_문헌특성'!A:BC,8,0)</f>
        <v>폐암</v>
      </c>
      <c r="G112" s="37" t="str">
        <f>VLOOKUP(B112,'1_문헌특성'!A:BC,9,0)</f>
        <v>진행성 비소세포성 폐암</v>
      </c>
      <c r="H112" s="37" t="str">
        <f>VLOOKUP(B112,'1_문헌특성'!A:BC,31,0)</f>
        <v>CyberKnife+CT+HT</v>
      </c>
      <c r="I112" s="37" t="str">
        <f>VLOOKUP(B112,'1_문헌특성'!A:BC,38,0)</f>
        <v>NRL‑001 Incoherent Dual RF Hyperthermia System</v>
      </c>
      <c r="J112" s="37" t="str">
        <f>VLOOKUP(B112,'1_문헌특성'!A:BC,43,0)</f>
        <v>cyberknife 치료기간(9일차)</v>
      </c>
      <c r="K112" s="37" t="str">
        <f>VLOOKUP(B112,'1_문헌특성'!A:BC,51,0)</f>
        <v>CyberKnife+CT/CyberKnife</v>
      </c>
      <c r="L112" s="37"/>
      <c r="M112" s="41" t="s">
        <v>365</v>
      </c>
      <c r="N112" s="38" t="s">
        <v>367</v>
      </c>
      <c r="O112" s="38" t="s">
        <v>368</v>
      </c>
      <c r="P112" s="37" t="s">
        <v>366</v>
      </c>
      <c r="Q112" s="37">
        <v>43</v>
      </c>
      <c r="R112" s="37"/>
      <c r="S112" s="37">
        <v>90.7</v>
      </c>
      <c r="T112" s="37">
        <v>39</v>
      </c>
      <c r="U112" s="37"/>
      <c r="V112" s="62">
        <v>71.790000000000006</v>
      </c>
      <c r="W112" s="69" t="s">
        <v>369</v>
      </c>
    </row>
    <row r="113" spans="2:23" s="40" customFormat="1" x14ac:dyDescent="0.3">
      <c r="B113" s="37">
        <v>6545</v>
      </c>
      <c r="C113" s="37" t="str">
        <f>VLOOKUP(B113,'1_문헌특성'!A:BC,2,0)</f>
        <v>Mitsumori (2007)</v>
      </c>
      <c r="D113" s="37" t="str">
        <f>VLOOKUP(B113,'1_문헌특성'!A:BC,3,0)</f>
        <v>RCT</v>
      </c>
      <c r="E113" s="37" t="str">
        <f>VLOOKUP(B113,'1_문헌특성'!A:BC,7,0)</f>
        <v>흉부종양</v>
      </c>
      <c r="F113" s="37" t="str">
        <f>VLOOKUP(B113,'1_문헌특성'!A:BC,8,0)</f>
        <v>폐암</v>
      </c>
      <c r="G113" s="37" t="str">
        <f>VLOOKUP(B113,'1_문헌특성'!A:BC,9,0)</f>
        <v>국소 진행성 비소세포폐암</v>
      </c>
      <c r="H113" s="37" t="str">
        <f>VLOOKUP(B113,'1_문헌특성'!A:BC,31,0)</f>
        <v>RT+HT</v>
      </c>
      <c r="I113" s="37" t="str">
        <f>VLOOKUP(B113,'1_문헌특성'!A:BC,38,0)</f>
        <v>radio frequency (RF) capacitive heating</v>
      </c>
      <c r="J113" s="37" t="str">
        <f>VLOOKUP(B113,'1_문헌특성'!A:BC,43,0)</f>
        <v>NR</v>
      </c>
      <c r="K113" s="37" t="str">
        <f>VLOOKUP(B113,'1_문헌특성'!A:BC,51,0)</f>
        <v>RT</v>
      </c>
      <c r="L113" s="37" t="s">
        <v>233</v>
      </c>
      <c r="M113" s="37" t="s">
        <v>295</v>
      </c>
      <c r="N113" s="38" t="s">
        <v>392</v>
      </c>
      <c r="O113" s="38" t="s">
        <v>182</v>
      </c>
      <c r="P113" s="37" t="s">
        <v>398</v>
      </c>
      <c r="Q113" s="37">
        <v>40</v>
      </c>
      <c r="R113" s="37">
        <v>0</v>
      </c>
      <c r="S113" s="37"/>
      <c r="T113" s="37">
        <v>40</v>
      </c>
      <c r="U113" s="37">
        <v>1</v>
      </c>
      <c r="V113" s="37"/>
      <c r="W113" s="37"/>
    </row>
    <row r="114" spans="2:23" s="40" customFormat="1" x14ac:dyDescent="0.3">
      <c r="B114" s="37">
        <v>6545</v>
      </c>
      <c r="C114" s="37" t="str">
        <f>VLOOKUP(B114,'1_문헌특성'!A:BC,2,0)</f>
        <v>Mitsumori (2007)</v>
      </c>
      <c r="D114" s="37" t="str">
        <f>VLOOKUP(B114,'1_문헌특성'!A:BC,3,0)</f>
        <v>RCT</v>
      </c>
      <c r="E114" s="37" t="str">
        <f>VLOOKUP(B114,'1_문헌특성'!A:BC,7,0)</f>
        <v>흉부종양</v>
      </c>
      <c r="F114" s="37" t="str">
        <f>VLOOKUP(B114,'1_문헌특성'!A:BC,8,0)</f>
        <v>폐암</v>
      </c>
      <c r="G114" s="37" t="str">
        <f>VLOOKUP(B114,'1_문헌특성'!A:BC,9,0)</f>
        <v>국소 진행성 비소세포폐암</v>
      </c>
      <c r="H114" s="37" t="str">
        <f>VLOOKUP(B114,'1_문헌특성'!A:BC,31,0)</f>
        <v>RT+HT</v>
      </c>
      <c r="I114" s="37" t="str">
        <f>VLOOKUP(B114,'1_문헌특성'!A:BC,38,0)</f>
        <v>radio frequency (RF) capacitive heating</v>
      </c>
      <c r="J114" s="37" t="str">
        <f>VLOOKUP(B114,'1_문헌특성'!A:BC,43,0)</f>
        <v>NR</v>
      </c>
      <c r="K114" s="37" t="str">
        <f>VLOOKUP(B114,'1_문헌특성'!A:BC,51,0)</f>
        <v>RT</v>
      </c>
      <c r="L114" s="39" t="s">
        <v>234</v>
      </c>
      <c r="M114" s="37" t="s">
        <v>295</v>
      </c>
      <c r="N114" s="38" t="s">
        <v>392</v>
      </c>
      <c r="O114" s="38" t="s">
        <v>182</v>
      </c>
      <c r="P114" s="37" t="s">
        <v>398</v>
      </c>
      <c r="Q114" s="37">
        <v>40</v>
      </c>
      <c r="R114" s="37">
        <v>3</v>
      </c>
      <c r="S114" s="37"/>
      <c r="T114" s="37">
        <v>40</v>
      </c>
      <c r="U114" s="37">
        <v>0</v>
      </c>
      <c r="V114" s="37"/>
      <c r="W114" s="37"/>
    </row>
    <row r="115" spans="2:23" s="40" customFormat="1" x14ac:dyDescent="0.3">
      <c r="B115" s="37">
        <v>6545</v>
      </c>
      <c r="C115" s="37" t="str">
        <f>VLOOKUP(B115,'1_문헌특성'!A:BC,2,0)</f>
        <v>Mitsumori (2007)</v>
      </c>
      <c r="D115" s="37" t="str">
        <f>VLOOKUP(B115,'1_문헌특성'!A:BC,3,0)</f>
        <v>RCT</v>
      </c>
      <c r="E115" s="37" t="str">
        <f>VLOOKUP(B115,'1_문헌특성'!A:BC,7,0)</f>
        <v>흉부종양</v>
      </c>
      <c r="F115" s="37" t="str">
        <f>VLOOKUP(B115,'1_문헌특성'!A:BC,8,0)</f>
        <v>폐암</v>
      </c>
      <c r="G115" s="37" t="str">
        <f>VLOOKUP(B115,'1_문헌특성'!A:BC,9,0)</f>
        <v>국소 진행성 비소세포폐암</v>
      </c>
      <c r="H115" s="37" t="str">
        <f>VLOOKUP(B115,'1_문헌특성'!A:BC,31,0)</f>
        <v>RT+HT</v>
      </c>
      <c r="I115" s="37" t="str">
        <f>VLOOKUP(B115,'1_문헌특성'!A:BC,38,0)</f>
        <v>radio frequency (RF) capacitive heating</v>
      </c>
      <c r="J115" s="37" t="str">
        <f>VLOOKUP(B115,'1_문헌특성'!A:BC,43,0)</f>
        <v>NR</v>
      </c>
      <c r="K115" s="37" t="str">
        <f>VLOOKUP(B115,'1_문헌특성'!A:BC,51,0)</f>
        <v>RT</v>
      </c>
      <c r="L115" s="37" t="s">
        <v>233</v>
      </c>
      <c r="M115" s="37" t="s">
        <v>296</v>
      </c>
      <c r="N115" s="38" t="s">
        <v>392</v>
      </c>
      <c r="O115" s="38" t="s">
        <v>182</v>
      </c>
      <c r="P115" s="37" t="s">
        <v>398</v>
      </c>
      <c r="Q115" s="37">
        <v>40</v>
      </c>
      <c r="R115" s="37">
        <v>9</v>
      </c>
      <c r="S115" s="37"/>
      <c r="T115" s="37">
        <v>40</v>
      </c>
      <c r="U115" s="37">
        <v>7</v>
      </c>
      <c r="V115" s="37"/>
      <c r="W115" s="37"/>
    </row>
    <row r="116" spans="2:23" s="40" customFormat="1" x14ac:dyDescent="0.3">
      <c r="B116" s="37">
        <v>6545</v>
      </c>
      <c r="C116" s="37" t="str">
        <f>VLOOKUP(B116,'1_문헌특성'!A:BC,2,0)</f>
        <v>Mitsumori (2007)</v>
      </c>
      <c r="D116" s="37" t="str">
        <f>VLOOKUP(B116,'1_문헌특성'!A:BC,3,0)</f>
        <v>RCT</v>
      </c>
      <c r="E116" s="37" t="str">
        <f>VLOOKUP(B116,'1_문헌특성'!A:BC,7,0)</f>
        <v>흉부종양</v>
      </c>
      <c r="F116" s="37" t="str">
        <f>VLOOKUP(B116,'1_문헌특성'!A:BC,8,0)</f>
        <v>폐암</v>
      </c>
      <c r="G116" s="37" t="str">
        <f>VLOOKUP(B116,'1_문헌특성'!A:BC,9,0)</f>
        <v>국소 진행성 비소세포폐암</v>
      </c>
      <c r="H116" s="37" t="str">
        <f>VLOOKUP(B116,'1_문헌특성'!A:BC,31,0)</f>
        <v>RT+HT</v>
      </c>
      <c r="I116" s="37" t="str">
        <f>VLOOKUP(B116,'1_문헌특성'!A:BC,38,0)</f>
        <v>radio frequency (RF) capacitive heating</v>
      </c>
      <c r="J116" s="37" t="str">
        <f>VLOOKUP(B116,'1_문헌특성'!A:BC,43,0)</f>
        <v>NR</v>
      </c>
      <c r="K116" s="37" t="str">
        <f>VLOOKUP(B116,'1_문헌특성'!A:BC,51,0)</f>
        <v>RT</v>
      </c>
      <c r="L116" s="39" t="s">
        <v>234</v>
      </c>
      <c r="M116" s="37" t="s">
        <v>296</v>
      </c>
      <c r="N116" s="38" t="s">
        <v>392</v>
      </c>
      <c r="O116" s="38" t="s">
        <v>182</v>
      </c>
      <c r="P116" s="37" t="s">
        <v>398</v>
      </c>
      <c r="Q116" s="37">
        <v>40</v>
      </c>
      <c r="R116" s="37">
        <v>6</v>
      </c>
      <c r="S116" s="37"/>
      <c r="T116" s="37">
        <v>40</v>
      </c>
      <c r="U116" s="37">
        <v>7</v>
      </c>
      <c r="V116" s="37"/>
      <c r="W116" s="37"/>
    </row>
    <row r="117" spans="2:23" s="40" customFormat="1" x14ac:dyDescent="0.3">
      <c r="B117" s="37">
        <v>6545</v>
      </c>
      <c r="C117" s="37" t="str">
        <f>VLOOKUP(B117,'1_문헌특성'!A:BC,2,0)</f>
        <v>Mitsumori (2007)</v>
      </c>
      <c r="D117" s="37" t="str">
        <f>VLOOKUP(B117,'1_문헌특성'!A:BC,3,0)</f>
        <v>RCT</v>
      </c>
      <c r="E117" s="37" t="str">
        <f>VLOOKUP(B117,'1_문헌특성'!A:BC,7,0)</f>
        <v>흉부종양</v>
      </c>
      <c r="F117" s="37" t="str">
        <f>VLOOKUP(B117,'1_문헌특성'!A:BC,8,0)</f>
        <v>폐암</v>
      </c>
      <c r="G117" s="37" t="str">
        <f>VLOOKUP(B117,'1_문헌특성'!A:BC,9,0)</f>
        <v>국소 진행성 비소세포폐암</v>
      </c>
      <c r="H117" s="37" t="str">
        <f>VLOOKUP(B117,'1_문헌특성'!A:BC,31,0)</f>
        <v>RT+HT</v>
      </c>
      <c r="I117" s="37" t="str">
        <f>VLOOKUP(B117,'1_문헌특성'!A:BC,38,0)</f>
        <v>radio frequency (RF) capacitive heating</v>
      </c>
      <c r="J117" s="37" t="str">
        <f>VLOOKUP(B117,'1_문헌특성'!A:BC,43,0)</f>
        <v>NR</v>
      </c>
      <c r="K117" s="37" t="str">
        <f>VLOOKUP(B117,'1_문헌특성'!A:BC,51,0)</f>
        <v>RT</v>
      </c>
      <c r="L117" s="37" t="s">
        <v>233</v>
      </c>
      <c r="M117" s="37" t="s">
        <v>394</v>
      </c>
      <c r="N117" s="38" t="s">
        <v>393</v>
      </c>
      <c r="O117" s="38" t="s">
        <v>182</v>
      </c>
      <c r="P117" s="37" t="s">
        <v>398</v>
      </c>
      <c r="Q117" s="37">
        <v>40</v>
      </c>
      <c r="R117" s="37">
        <v>5</v>
      </c>
      <c r="S117" s="37"/>
      <c r="T117" s="37">
        <v>40</v>
      </c>
      <c r="U117" s="37">
        <v>3</v>
      </c>
      <c r="V117" s="37"/>
      <c r="W117" s="37"/>
    </row>
    <row r="118" spans="2:23" s="40" customFormat="1" x14ac:dyDescent="0.3">
      <c r="B118" s="37">
        <v>6545</v>
      </c>
      <c r="C118" s="37" t="str">
        <f>VLOOKUP(B118,'1_문헌특성'!A:BC,2,0)</f>
        <v>Mitsumori (2007)</v>
      </c>
      <c r="D118" s="37" t="str">
        <f>VLOOKUP(B118,'1_문헌특성'!A:BC,3,0)</f>
        <v>RCT</v>
      </c>
      <c r="E118" s="37" t="str">
        <f>VLOOKUP(B118,'1_문헌특성'!A:BC,7,0)</f>
        <v>흉부종양</v>
      </c>
      <c r="F118" s="37" t="str">
        <f>VLOOKUP(B118,'1_문헌특성'!A:BC,8,0)</f>
        <v>폐암</v>
      </c>
      <c r="G118" s="37" t="str">
        <f>VLOOKUP(B118,'1_문헌특성'!A:BC,9,0)</f>
        <v>국소 진행성 비소세포폐암</v>
      </c>
      <c r="H118" s="37" t="str">
        <f>VLOOKUP(B118,'1_문헌특성'!A:BC,31,0)</f>
        <v>RT+HT</v>
      </c>
      <c r="I118" s="37" t="str">
        <f>VLOOKUP(B118,'1_문헌특성'!A:BC,38,0)</f>
        <v>radio frequency (RF) capacitive heating</v>
      </c>
      <c r="J118" s="37" t="str">
        <f>VLOOKUP(B118,'1_문헌특성'!A:BC,43,0)</f>
        <v>NR</v>
      </c>
      <c r="K118" s="37" t="str">
        <f>VLOOKUP(B118,'1_문헌특성'!A:BC,51,0)</f>
        <v>RT</v>
      </c>
      <c r="L118" s="39" t="s">
        <v>234</v>
      </c>
      <c r="M118" s="37" t="s">
        <v>394</v>
      </c>
      <c r="N118" s="38" t="s">
        <v>393</v>
      </c>
      <c r="O118" s="38" t="s">
        <v>182</v>
      </c>
      <c r="P118" s="37" t="s">
        <v>398</v>
      </c>
      <c r="Q118" s="37">
        <v>40</v>
      </c>
      <c r="R118" s="37">
        <v>2</v>
      </c>
      <c r="S118" s="37"/>
      <c r="T118" s="37">
        <v>40</v>
      </c>
      <c r="U118" s="37">
        <v>8</v>
      </c>
      <c r="V118" s="37"/>
      <c r="W118" s="37"/>
    </row>
    <row r="119" spans="2:23" s="40" customFormat="1" x14ac:dyDescent="0.3">
      <c r="B119" s="37">
        <v>6545</v>
      </c>
      <c r="C119" s="37" t="str">
        <f>VLOOKUP(B119,'1_문헌특성'!A:BC,2,0)</f>
        <v>Mitsumori (2007)</v>
      </c>
      <c r="D119" s="37" t="str">
        <f>VLOOKUP(B119,'1_문헌특성'!A:BC,3,0)</f>
        <v>RCT</v>
      </c>
      <c r="E119" s="37" t="str">
        <f>VLOOKUP(B119,'1_문헌특성'!A:BC,7,0)</f>
        <v>흉부종양</v>
      </c>
      <c r="F119" s="37" t="str">
        <f>VLOOKUP(B119,'1_문헌특성'!A:BC,8,0)</f>
        <v>폐암</v>
      </c>
      <c r="G119" s="37" t="str">
        <f>VLOOKUP(B119,'1_문헌특성'!A:BC,9,0)</f>
        <v>국소 진행성 비소세포폐암</v>
      </c>
      <c r="H119" s="37" t="str">
        <f>VLOOKUP(B119,'1_문헌특성'!A:BC,31,0)</f>
        <v>RT+HT</v>
      </c>
      <c r="I119" s="37" t="str">
        <f>VLOOKUP(B119,'1_문헌특성'!A:BC,38,0)</f>
        <v>radio frequency (RF) capacitive heating</v>
      </c>
      <c r="J119" s="37" t="str">
        <f>VLOOKUP(B119,'1_문헌특성'!A:BC,43,0)</f>
        <v>NR</v>
      </c>
      <c r="K119" s="37" t="str">
        <f>VLOOKUP(B119,'1_문헌특성'!A:BC,51,0)</f>
        <v>RT</v>
      </c>
      <c r="L119" s="37" t="s">
        <v>233</v>
      </c>
      <c r="M119" s="37" t="s">
        <v>395</v>
      </c>
      <c r="N119" s="38" t="s">
        <v>392</v>
      </c>
      <c r="O119" s="38" t="s">
        <v>182</v>
      </c>
      <c r="P119" s="37" t="s">
        <v>398</v>
      </c>
      <c r="Q119" s="37">
        <v>40</v>
      </c>
      <c r="R119" s="37">
        <v>0</v>
      </c>
      <c r="S119" s="37"/>
      <c r="T119" s="37">
        <v>40</v>
      </c>
      <c r="U119" s="37">
        <v>0</v>
      </c>
      <c r="V119" s="37"/>
      <c r="W119" s="37"/>
    </row>
    <row r="120" spans="2:23" s="40" customFormat="1" x14ac:dyDescent="0.3">
      <c r="B120" s="37">
        <v>6545</v>
      </c>
      <c r="C120" s="37" t="str">
        <f>VLOOKUP(B120,'1_문헌특성'!A:BC,2,0)</f>
        <v>Mitsumori (2007)</v>
      </c>
      <c r="D120" s="37" t="str">
        <f>VLOOKUP(B120,'1_문헌특성'!A:BC,3,0)</f>
        <v>RCT</v>
      </c>
      <c r="E120" s="37" t="str">
        <f>VLOOKUP(B120,'1_문헌특성'!A:BC,7,0)</f>
        <v>흉부종양</v>
      </c>
      <c r="F120" s="37" t="str">
        <f>VLOOKUP(B120,'1_문헌특성'!A:BC,8,0)</f>
        <v>폐암</v>
      </c>
      <c r="G120" s="37" t="str">
        <f>VLOOKUP(B120,'1_문헌특성'!A:BC,9,0)</f>
        <v>국소 진행성 비소세포폐암</v>
      </c>
      <c r="H120" s="37" t="str">
        <f>VLOOKUP(B120,'1_문헌특성'!A:BC,31,0)</f>
        <v>RT+HT</v>
      </c>
      <c r="I120" s="37" t="str">
        <f>VLOOKUP(B120,'1_문헌특성'!A:BC,38,0)</f>
        <v>radio frequency (RF) capacitive heating</v>
      </c>
      <c r="J120" s="37" t="str">
        <f>VLOOKUP(B120,'1_문헌특성'!A:BC,43,0)</f>
        <v>NR</v>
      </c>
      <c r="K120" s="37" t="str">
        <f>VLOOKUP(B120,'1_문헌특성'!A:BC,51,0)</f>
        <v>RT</v>
      </c>
      <c r="L120" s="39" t="s">
        <v>234</v>
      </c>
      <c r="M120" s="37" t="s">
        <v>395</v>
      </c>
      <c r="N120" s="38" t="s">
        <v>392</v>
      </c>
      <c r="O120" s="38" t="s">
        <v>182</v>
      </c>
      <c r="P120" s="37" t="s">
        <v>398</v>
      </c>
      <c r="Q120" s="37">
        <v>40</v>
      </c>
      <c r="R120" s="37">
        <v>0</v>
      </c>
      <c r="S120" s="37"/>
      <c r="T120" s="37">
        <v>40</v>
      </c>
      <c r="U120" s="37">
        <v>0</v>
      </c>
      <c r="V120" s="37"/>
      <c r="W120" s="37"/>
    </row>
    <row r="121" spans="2:23" s="40" customFormat="1" ht="84" x14ac:dyDescent="0.3">
      <c r="B121" s="37">
        <v>6545</v>
      </c>
      <c r="C121" s="37" t="str">
        <f>VLOOKUP(B121,'1_문헌특성'!A:BC,2,0)</f>
        <v>Mitsumori (2007)</v>
      </c>
      <c r="D121" s="37" t="str">
        <f>VLOOKUP(B121,'1_문헌특성'!A:BC,3,0)</f>
        <v>RCT</v>
      </c>
      <c r="E121" s="37" t="str">
        <f>VLOOKUP(B121,'1_문헌특성'!A:BC,7,0)</f>
        <v>흉부종양</v>
      </c>
      <c r="F121" s="37" t="str">
        <f>VLOOKUP(B121,'1_문헌특성'!A:BC,8,0)</f>
        <v>폐암</v>
      </c>
      <c r="G121" s="37" t="str">
        <f>VLOOKUP(B121,'1_문헌특성'!A:BC,9,0)</f>
        <v>국소 진행성 비소세포폐암</v>
      </c>
      <c r="H121" s="37" t="str">
        <f>VLOOKUP(B121,'1_문헌특성'!A:BC,31,0)</f>
        <v>RT+HT</v>
      </c>
      <c r="I121" s="37" t="str">
        <f>VLOOKUP(B121,'1_문헌특성'!A:BC,38,0)</f>
        <v>radio frequency (RF) capacitive heating</v>
      </c>
      <c r="J121" s="37" t="str">
        <f>VLOOKUP(B121,'1_문헌특성'!A:BC,43,0)</f>
        <v>NR</v>
      </c>
      <c r="K121" s="37" t="str">
        <f>VLOOKUP(B121,'1_문헌특성'!A:BC,51,0)</f>
        <v>RT</v>
      </c>
      <c r="L121" s="37" t="s">
        <v>233</v>
      </c>
      <c r="M121" s="37" t="s">
        <v>295</v>
      </c>
      <c r="N121" s="59" t="s">
        <v>490</v>
      </c>
      <c r="O121" s="38" t="s">
        <v>182</v>
      </c>
      <c r="P121" s="37" t="s">
        <v>399</v>
      </c>
      <c r="Q121" s="37">
        <v>40</v>
      </c>
      <c r="R121" s="39" t="s">
        <v>493</v>
      </c>
      <c r="S121" s="37"/>
      <c r="T121" s="37">
        <v>40</v>
      </c>
      <c r="U121" s="37">
        <v>2</v>
      </c>
      <c r="V121" s="37"/>
      <c r="W121" s="37"/>
    </row>
    <row r="122" spans="2:23" s="40" customFormat="1" x14ac:dyDescent="0.3">
      <c r="B122" s="37">
        <v>6545</v>
      </c>
      <c r="C122" s="37" t="str">
        <f>VLOOKUP(B122,'1_문헌특성'!A:BC,2,0)</f>
        <v>Mitsumori (2007)</v>
      </c>
      <c r="D122" s="37" t="str">
        <f>VLOOKUP(B122,'1_문헌특성'!A:BC,3,0)</f>
        <v>RCT</v>
      </c>
      <c r="E122" s="37" t="str">
        <f>VLOOKUP(B122,'1_문헌특성'!A:BC,7,0)</f>
        <v>흉부종양</v>
      </c>
      <c r="F122" s="37" t="str">
        <f>VLOOKUP(B122,'1_문헌특성'!A:BC,8,0)</f>
        <v>폐암</v>
      </c>
      <c r="G122" s="37" t="str">
        <f>VLOOKUP(B122,'1_문헌특성'!A:BC,9,0)</f>
        <v>국소 진행성 비소세포폐암</v>
      </c>
      <c r="H122" s="37" t="str">
        <f>VLOOKUP(B122,'1_문헌특성'!A:BC,31,0)</f>
        <v>RT+HT</v>
      </c>
      <c r="I122" s="37" t="str">
        <f>VLOOKUP(B122,'1_문헌특성'!A:BC,38,0)</f>
        <v>radio frequency (RF) capacitive heating</v>
      </c>
      <c r="J122" s="37" t="str">
        <f>VLOOKUP(B122,'1_문헌특성'!A:BC,43,0)</f>
        <v>NR</v>
      </c>
      <c r="K122" s="37" t="str">
        <f>VLOOKUP(B122,'1_문헌특성'!A:BC,51,0)</f>
        <v>RT</v>
      </c>
      <c r="L122" s="39" t="s">
        <v>234</v>
      </c>
      <c r="M122" s="37" t="s">
        <v>295</v>
      </c>
      <c r="N122" s="38" t="s">
        <v>392</v>
      </c>
      <c r="O122" s="38" t="s">
        <v>182</v>
      </c>
      <c r="P122" s="37" t="s">
        <v>399</v>
      </c>
      <c r="Q122" s="37">
        <v>40</v>
      </c>
      <c r="R122" s="37">
        <v>2</v>
      </c>
      <c r="S122" s="37"/>
      <c r="T122" s="37">
        <v>40</v>
      </c>
      <c r="U122" s="39" t="s">
        <v>493</v>
      </c>
      <c r="V122" s="37"/>
      <c r="W122" s="37"/>
    </row>
    <row r="123" spans="2:23" s="40" customFormat="1" ht="120" x14ac:dyDescent="0.3">
      <c r="B123" s="37">
        <v>6545</v>
      </c>
      <c r="C123" s="37" t="str">
        <f>VLOOKUP(B123,'1_문헌특성'!A:BC,2,0)</f>
        <v>Mitsumori (2007)</v>
      </c>
      <c r="D123" s="37" t="str">
        <f>VLOOKUP(B123,'1_문헌특성'!A:BC,3,0)</f>
        <v>RCT</v>
      </c>
      <c r="E123" s="37" t="str">
        <f>VLOOKUP(B123,'1_문헌특성'!A:BC,7,0)</f>
        <v>흉부종양</v>
      </c>
      <c r="F123" s="37" t="str">
        <f>VLOOKUP(B123,'1_문헌특성'!A:BC,8,0)</f>
        <v>폐암</v>
      </c>
      <c r="G123" s="37" t="str">
        <f>VLOOKUP(B123,'1_문헌특성'!A:BC,9,0)</f>
        <v>국소 진행성 비소세포폐암</v>
      </c>
      <c r="H123" s="37" t="str">
        <f>VLOOKUP(B123,'1_문헌특성'!A:BC,31,0)</f>
        <v>RT+HT</v>
      </c>
      <c r="I123" s="37" t="str">
        <f>VLOOKUP(B123,'1_문헌특성'!A:BC,38,0)</f>
        <v>radio frequency (RF) capacitive heating</v>
      </c>
      <c r="J123" s="37" t="str">
        <f>VLOOKUP(B123,'1_문헌특성'!A:BC,43,0)</f>
        <v>NR</v>
      </c>
      <c r="K123" s="37" t="str">
        <f>VLOOKUP(B123,'1_문헌특성'!A:BC,51,0)</f>
        <v>RT</v>
      </c>
      <c r="L123" s="37" t="s">
        <v>233</v>
      </c>
      <c r="M123" s="37" t="s">
        <v>296</v>
      </c>
      <c r="N123" s="59" t="s">
        <v>489</v>
      </c>
      <c r="O123" s="38" t="s">
        <v>182</v>
      </c>
      <c r="P123" s="37" t="s">
        <v>399</v>
      </c>
      <c r="Q123" s="37">
        <v>40</v>
      </c>
      <c r="R123" s="37">
        <v>11</v>
      </c>
      <c r="S123" s="37"/>
      <c r="T123" s="37">
        <v>40</v>
      </c>
      <c r="U123" s="37">
        <v>6</v>
      </c>
      <c r="V123" s="37"/>
      <c r="W123" s="37"/>
    </row>
    <row r="124" spans="2:23" s="40" customFormat="1" x14ac:dyDescent="0.3">
      <c r="B124" s="37">
        <v>6545</v>
      </c>
      <c r="C124" s="37" t="str">
        <f>VLOOKUP(B124,'1_문헌특성'!A:BC,2,0)</f>
        <v>Mitsumori (2007)</v>
      </c>
      <c r="D124" s="37" t="str">
        <f>VLOOKUP(B124,'1_문헌특성'!A:BC,3,0)</f>
        <v>RCT</v>
      </c>
      <c r="E124" s="37" t="str">
        <f>VLOOKUP(B124,'1_문헌특성'!A:BC,7,0)</f>
        <v>흉부종양</v>
      </c>
      <c r="F124" s="37" t="str">
        <f>VLOOKUP(B124,'1_문헌특성'!A:BC,8,0)</f>
        <v>폐암</v>
      </c>
      <c r="G124" s="37" t="str">
        <f>VLOOKUP(B124,'1_문헌특성'!A:BC,9,0)</f>
        <v>국소 진행성 비소세포폐암</v>
      </c>
      <c r="H124" s="37" t="str">
        <f>VLOOKUP(B124,'1_문헌특성'!A:BC,31,0)</f>
        <v>RT+HT</v>
      </c>
      <c r="I124" s="37" t="str">
        <f>VLOOKUP(B124,'1_문헌특성'!A:BC,38,0)</f>
        <v>radio frequency (RF) capacitive heating</v>
      </c>
      <c r="J124" s="37" t="str">
        <f>VLOOKUP(B124,'1_문헌특성'!A:BC,43,0)</f>
        <v>NR</v>
      </c>
      <c r="K124" s="37" t="str">
        <f>VLOOKUP(B124,'1_문헌특성'!A:BC,51,0)</f>
        <v>RT</v>
      </c>
      <c r="L124" s="39" t="s">
        <v>234</v>
      </c>
      <c r="M124" s="37" t="s">
        <v>296</v>
      </c>
      <c r="N124" s="38" t="s">
        <v>392</v>
      </c>
      <c r="O124" s="38" t="s">
        <v>182</v>
      </c>
      <c r="P124" s="37" t="s">
        <v>399</v>
      </c>
      <c r="Q124" s="37">
        <v>40</v>
      </c>
      <c r="R124" s="37">
        <v>4</v>
      </c>
      <c r="S124" s="37"/>
      <c r="T124" s="37">
        <v>40</v>
      </c>
      <c r="U124" s="37">
        <v>7</v>
      </c>
      <c r="V124" s="37"/>
      <c r="W124" s="37"/>
    </row>
    <row r="125" spans="2:23" s="40" customFormat="1" ht="108" x14ac:dyDescent="0.3">
      <c r="B125" s="37">
        <v>6545</v>
      </c>
      <c r="C125" s="37" t="str">
        <f>VLOOKUP(B125,'1_문헌특성'!A:BC,2,0)</f>
        <v>Mitsumori (2007)</v>
      </c>
      <c r="D125" s="37" t="str">
        <f>VLOOKUP(B125,'1_문헌특성'!A:BC,3,0)</f>
        <v>RCT</v>
      </c>
      <c r="E125" s="37" t="str">
        <f>VLOOKUP(B125,'1_문헌특성'!A:BC,7,0)</f>
        <v>흉부종양</v>
      </c>
      <c r="F125" s="37" t="str">
        <f>VLOOKUP(B125,'1_문헌특성'!A:BC,8,0)</f>
        <v>폐암</v>
      </c>
      <c r="G125" s="37" t="str">
        <f>VLOOKUP(B125,'1_문헌특성'!A:BC,9,0)</f>
        <v>국소 진행성 비소세포폐암</v>
      </c>
      <c r="H125" s="37" t="str">
        <f>VLOOKUP(B125,'1_문헌특성'!A:BC,31,0)</f>
        <v>RT+HT</v>
      </c>
      <c r="I125" s="37" t="str">
        <f>VLOOKUP(B125,'1_문헌특성'!A:BC,38,0)</f>
        <v>radio frequency (RF) capacitive heating</v>
      </c>
      <c r="J125" s="37" t="str">
        <f>VLOOKUP(B125,'1_문헌특성'!A:BC,43,0)</f>
        <v>NR</v>
      </c>
      <c r="K125" s="37" t="str">
        <f>VLOOKUP(B125,'1_문헌특성'!A:BC,51,0)</f>
        <v>RT</v>
      </c>
      <c r="L125" s="37" t="s">
        <v>233</v>
      </c>
      <c r="M125" s="37" t="s">
        <v>394</v>
      </c>
      <c r="N125" s="59" t="s">
        <v>491</v>
      </c>
      <c r="O125" s="38" t="s">
        <v>182</v>
      </c>
      <c r="P125" s="37" t="s">
        <v>399</v>
      </c>
      <c r="Q125" s="37">
        <v>40</v>
      </c>
      <c r="R125" s="37">
        <v>3</v>
      </c>
      <c r="S125" s="37"/>
      <c r="T125" s="37">
        <v>40</v>
      </c>
      <c r="U125" s="37">
        <v>1</v>
      </c>
      <c r="V125" s="37"/>
      <c r="W125" s="37"/>
    </row>
    <row r="126" spans="2:23" s="40" customFormat="1" x14ac:dyDescent="0.3">
      <c r="B126" s="37">
        <v>6545</v>
      </c>
      <c r="C126" s="37" t="str">
        <f>VLOOKUP(B126,'1_문헌특성'!A:BC,2,0)</f>
        <v>Mitsumori (2007)</v>
      </c>
      <c r="D126" s="37" t="str">
        <f>VLOOKUP(B126,'1_문헌특성'!A:BC,3,0)</f>
        <v>RCT</v>
      </c>
      <c r="E126" s="37" t="str">
        <f>VLOOKUP(B126,'1_문헌특성'!A:BC,7,0)</f>
        <v>흉부종양</v>
      </c>
      <c r="F126" s="37" t="str">
        <f>VLOOKUP(B126,'1_문헌특성'!A:BC,8,0)</f>
        <v>폐암</v>
      </c>
      <c r="G126" s="37" t="str">
        <f>VLOOKUP(B126,'1_문헌특성'!A:BC,9,0)</f>
        <v>국소 진행성 비소세포폐암</v>
      </c>
      <c r="H126" s="37" t="str">
        <f>VLOOKUP(B126,'1_문헌특성'!A:BC,31,0)</f>
        <v>RT+HT</v>
      </c>
      <c r="I126" s="37" t="str">
        <f>VLOOKUP(B126,'1_문헌특성'!A:BC,38,0)</f>
        <v>radio frequency (RF) capacitive heating</v>
      </c>
      <c r="J126" s="37" t="str">
        <f>VLOOKUP(B126,'1_문헌특성'!A:BC,43,0)</f>
        <v>NR</v>
      </c>
      <c r="K126" s="37" t="str">
        <f>VLOOKUP(B126,'1_문헌특성'!A:BC,51,0)</f>
        <v>RT</v>
      </c>
      <c r="L126" s="39" t="s">
        <v>234</v>
      </c>
      <c r="M126" s="37" t="s">
        <v>394</v>
      </c>
      <c r="N126" s="38" t="s">
        <v>393</v>
      </c>
      <c r="O126" s="38" t="s">
        <v>182</v>
      </c>
      <c r="P126" s="37" t="s">
        <v>399</v>
      </c>
      <c r="Q126" s="37">
        <v>40</v>
      </c>
      <c r="R126" s="37">
        <v>1</v>
      </c>
      <c r="S126" s="37"/>
      <c r="T126" s="37">
        <v>40</v>
      </c>
      <c r="U126" s="37">
        <v>5</v>
      </c>
      <c r="V126" s="37"/>
      <c r="W126" s="37"/>
    </row>
    <row r="127" spans="2:23" s="40" customFormat="1" ht="96" x14ac:dyDescent="0.3">
      <c r="B127" s="37">
        <v>6545</v>
      </c>
      <c r="C127" s="37" t="str">
        <f>VLOOKUP(B127,'1_문헌특성'!A:BC,2,0)</f>
        <v>Mitsumori (2007)</v>
      </c>
      <c r="D127" s="37" t="str">
        <f>VLOOKUP(B127,'1_문헌특성'!A:BC,3,0)</f>
        <v>RCT</v>
      </c>
      <c r="E127" s="37" t="str">
        <f>VLOOKUP(B127,'1_문헌특성'!A:BC,7,0)</f>
        <v>흉부종양</v>
      </c>
      <c r="F127" s="37" t="str">
        <f>VLOOKUP(B127,'1_문헌특성'!A:BC,8,0)</f>
        <v>폐암</v>
      </c>
      <c r="G127" s="37" t="str">
        <f>VLOOKUP(B127,'1_문헌특성'!A:BC,9,0)</f>
        <v>국소 진행성 비소세포폐암</v>
      </c>
      <c r="H127" s="37" t="str">
        <f>VLOOKUP(B127,'1_문헌특성'!A:BC,31,0)</f>
        <v>RT+HT</v>
      </c>
      <c r="I127" s="37" t="str">
        <f>VLOOKUP(B127,'1_문헌특성'!A:BC,38,0)</f>
        <v>radio frequency (RF) capacitive heating</v>
      </c>
      <c r="J127" s="37" t="str">
        <f>VLOOKUP(B127,'1_문헌특성'!A:BC,43,0)</f>
        <v>NR</v>
      </c>
      <c r="K127" s="37" t="str">
        <f>VLOOKUP(B127,'1_문헌특성'!A:BC,51,0)</f>
        <v>RT</v>
      </c>
      <c r="L127" s="37" t="s">
        <v>233</v>
      </c>
      <c r="M127" s="37" t="s">
        <v>395</v>
      </c>
      <c r="N127" s="59" t="s">
        <v>492</v>
      </c>
      <c r="O127" s="38" t="s">
        <v>182</v>
      </c>
      <c r="P127" s="37" t="s">
        <v>399</v>
      </c>
      <c r="Q127" s="37">
        <v>40</v>
      </c>
      <c r="R127" s="37">
        <v>1</v>
      </c>
      <c r="S127" s="37"/>
      <c r="T127" s="37">
        <v>40</v>
      </c>
      <c r="U127" s="37">
        <v>1</v>
      </c>
      <c r="V127" s="37"/>
      <c r="W127" s="37"/>
    </row>
    <row r="128" spans="2:23" s="40" customFormat="1" x14ac:dyDescent="0.3">
      <c r="B128" s="37">
        <v>6545</v>
      </c>
      <c r="C128" s="37" t="str">
        <f>VLOOKUP(B128,'1_문헌특성'!A:BC,2,0)</f>
        <v>Mitsumori (2007)</v>
      </c>
      <c r="D128" s="37" t="str">
        <f>VLOOKUP(B128,'1_문헌특성'!A:BC,3,0)</f>
        <v>RCT</v>
      </c>
      <c r="E128" s="37" t="str">
        <f>VLOOKUP(B128,'1_문헌특성'!A:BC,7,0)</f>
        <v>흉부종양</v>
      </c>
      <c r="F128" s="37" t="str">
        <f>VLOOKUP(B128,'1_문헌특성'!A:BC,8,0)</f>
        <v>폐암</v>
      </c>
      <c r="G128" s="37" t="str">
        <f>VLOOKUP(B128,'1_문헌특성'!A:BC,9,0)</f>
        <v>국소 진행성 비소세포폐암</v>
      </c>
      <c r="H128" s="37" t="str">
        <f>VLOOKUP(B128,'1_문헌특성'!A:BC,31,0)</f>
        <v>RT+HT</v>
      </c>
      <c r="I128" s="37" t="str">
        <f>VLOOKUP(B128,'1_문헌특성'!A:BC,38,0)</f>
        <v>radio frequency (RF) capacitive heating</v>
      </c>
      <c r="J128" s="37" t="str">
        <f>VLOOKUP(B128,'1_문헌특성'!A:BC,43,0)</f>
        <v>NR</v>
      </c>
      <c r="K128" s="37" t="str">
        <f>VLOOKUP(B128,'1_문헌특성'!A:BC,51,0)</f>
        <v>RT</v>
      </c>
      <c r="L128" s="39" t="s">
        <v>234</v>
      </c>
      <c r="M128" s="37" t="s">
        <v>395</v>
      </c>
      <c r="N128" s="38" t="s">
        <v>392</v>
      </c>
      <c r="O128" s="38" t="s">
        <v>182</v>
      </c>
      <c r="P128" s="37" t="s">
        <v>399</v>
      </c>
      <c r="Q128" s="37">
        <v>40</v>
      </c>
      <c r="R128" s="39" t="s">
        <v>493</v>
      </c>
      <c r="S128" s="37"/>
      <c r="T128" s="37">
        <v>40</v>
      </c>
      <c r="U128" s="37">
        <v>2</v>
      </c>
      <c r="V128" s="37"/>
      <c r="W128" s="37"/>
    </row>
    <row r="129" spans="2:23" s="40" customFormat="1" x14ac:dyDescent="0.3">
      <c r="B129" s="37">
        <v>6545</v>
      </c>
      <c r="C129" s="37" t="str">
        <f>VLOOKUP(B129,'1_문헌특성'!A:BC,2,0)</f>
        <v>Mitsumori (2007)</v>
      </c>
      <c r="D129" s="37" t="str">
        <f>VLOOKUP(B129,'1_문헌특성'!A:BC,3,0)</f>
        <v>RCT</v>
      </c>
      <c r="E129" s="37" t="str">
        <f>VLOOKUP(B129,'1_문헌특성'!A:BC,7,0)</f>
        <v>흉부종양</v>
      </c>
      <c r="F129" s="37" t="str">
        <f>VLOOKUP(B129,'1_문헌특성'!A:BC,8,0)</f>
        <v>폐암</v>
      </c>
      <c r="G129" s="37" t="str">
        <f>VLOOKUP(B129,'1_문헌특성'!A:BC,9,0)</f>
        <v>국소 진행성 비소세포폐암</v>
      </c>
      <c r="H129" s="37" t="str">
        <f>VLOOKUP(B129,'1_문헌특성'!A:BC,31,0)</f>
        <v>RT+HT</v>
      </c>
      <c r="I129" s="37" t="str">
        <f>VLOOKUP(B129,'1_문헌특성'!A:BC,38,0)</f>
        <v>radio frequency (RF) capacitive heating</v>
      </c>
      <c r="J129" s="37" t="str">
        <f>VLOOKUP(B129,'1_문헌특성'!A:BC,43,0)</f>
        <v>NR</v>
      </c>
      <c r="K129" s="37" t="str">
        <f>VLOOKUP(B129,'1_문헌특성'!A:BC,51,0)</f>
        <v>RT</v>
      </c>
      <c r="L129" s="39"/>
      <c r="M129" s="37" t="s">
        <v>396</v>
      </c>
      <c r="N129" s="38" t="s">
        <v>397</v>
      </c>
      <c r="O129" s="38"/>
      <c r="P129" s="37"/>
      <c r="Q129" s="37">
        <v>40</v>
      </c>
      <c r="R129" s="37"/>
      <c r="S129" s="68">
        <v>0.45</v>
      </c>
      <c r="T129" s="37">
        <v>40</v>
      </c>
      <c r="U129" s="37"/>
      <c r="V129" s="68">
        <v>0.45</v>
      </c>
      <c r="W129" s="37">
        <v>0.49</v>
      </c>
    </row>
    <row r="130" spans="2:23" s="40" customFormat="1" x14ac:dyDescent="0.3">
      <c r="B130" s="37">
        <v>6545</v>
      </c>
      <c r="C130" s="37" t="str">
        <f>VLOOKUP(B130,'1_문헌특성'!A:BC,2,0)</f>
        <v>Mitsumori (2007)</v>
      </c>
      <c r="D130" s="37" t="str">
        <f>VLOOKUP(B130,'1_문헌특성'!A:BC,3,0)</f>
        <v>RCT</v>
      </c>
      <c r="E130" s="37" t="str">
        <f>VLOOKUP(B130,'1_문헌특성'!A:BC,7,0)</f>
        <v>흉부종양</v>
      </c>
      <c r="F130" s="37" t="str">
        <f>VLOOKUP(B130,'1_문헌특성'!A:BC,8,0)</f>
        <v>폐암</v>
      </c>
      <c r="G130" s="37" t="str">
        <f>VLOOKUP(B130,'1_문헌특성'!A:BC,9,0)</f>
        <v>국소 진행성 비소세포폐암</v>
      </c>
      <c r="H130" s="37" t="str">
        <f>VLOOKUP(B130,'1_문헌특성'!A:BC,31,0)</f>
        <v>RT+HT</v>
      </c>
      <c r="I130" s="37" t="str">
        <f>VLOOKUP(B130,'1_문헌특성'!A:BC,38,0)</f>
        <v>radio frequency (RF) capacitive heating</v>
      </c>
      <c r="J130" s="37" t="str">
        <f>VLOOKUP(B130,'1_문헌특성'!A:BC,43,0)</f>
        <v>NR</v>
      </c>
      <c r="K130" s="37" t="str">
        <f>VLOOKUP(B130,'1_문헌특성'!A:BC,51,0)</f>
        <v>RT</v>
      </c>
      <c r="L130" s="37"/>
      <c r="M130" s="37" t="s">
        <v>273</v>
      </c>
      <c r="N130" s="37" t="s">
        <v>235</v>
      </c>
      <c r="O130" s="38" t="s">
        <v>174</v>
      </c>
      <c r="P130" s="37" t="s">
        <v>400</v>
      </c>
      <c r="Q130" s="37">
        <v>40</v>
      </c>
      <c r="R130" s="64">
        <f t="shared" ref="R130:R131" si="0">S130*Q130</f>
        <v>27</v>
      </c>
      <c r="S130" s="63">
        <v>0.67500000000000004</v>
      </c>
      <c r="T130" s="37">
        <v>40</v>
      </c>
      <c r="U130" s="64">
        <f t="shared" ref="U130:U131" si="1">V130*T130</f>
        <v>11.6</v>
      </c>
      <c r="V130" s="63">
        <v>0.28999999999999998</v>
      </c>
      <c r="W130" s="37">
        <v>3.5999999999999997E-2</v>
      </c>
    </row>
    <row r="131" spans="2:23" s="40" customFormat="1" x14ac:dyDescent="0.3">
      <c r="B131" s="37">
        <v>6545</v>
      </c>
      <c r="C131" s="37" t="str">
        <f>VLOOKUP(B131,'1_문헌특성'!A:BC,2,0)</f>
        <v>Mitsumori (2007)</v>
      </c>
      <c r="D131" s="37" t="str">
        <f>VLOOKUP(B131,'1_문헌특성'!A:BC,3,0)</f>
        <v>RCT</v>
      </c>
      <c r="E131" s="37" t="str">
        <f>VLOOKUP(B131,'1_문헌특성'!A:BC,7,0)</f>
        <v>흉부종양</v>
      </c>
      <c r="F131" s="37" t="str">
        <f>VLOOKUP(B131,'1_문헌특성'!A:BC,8,0)</f>
        <v>폐암</v>
      </c>
      <c r="G131" s="37" t="str">
        <f>VLOOKUP(B131,'1_문헌특성'!A:BC,9,0)</f>
        <v>국소 진행성 비소세포폐암</v>
      </c>
      <c r="H131" s="37" t="str">
        <f>VLOOKUP(B131,'1_문헌특성'!A:BC,31,0)</f>
        <v>RT+HT</v>
      </c>
      <c r="I131" s="37" t="str">
        <f>VLOOKUP(B131,'1_문헌특성'!A:BC,38,0)</f>
        <v>radio frequency (RF) capacitive heating</v>
      </c>
      <c r="J131" s="37" t="str">
        <f>VLOOKUP(B131,'1_문헌특성'!A:BC,43,0)</f>
        <v>NR</v>
      </c>
      <c r="K131" s="37" t="str">
        <f>VLOOKUP(B131,'1_문헌특성'!A:BC,51,0)</f>
        <v>RT</v>
      </c>
      <c r="L131" s="37"/>
      <c r="M131" s="37" t="s">
        <v>271</v>
      </c>
      <c r="N131" s="37" t="s">
        <v>200</v>
      </c>
      <c r="O131" s="38" t="s">
        <v>174</v>
      </c>
      <c r="P131" s="37" t="s">
        <v>400</v>
      </c>
      <c r="Q131" s="37">
        <v>40</v>
      </c>
      <c r="R131" s="64">
        <f t="shared" si="0"/>
        <v>17.2</v>
      </c>
      <c r="S131" s="63">
        <v>0.43</v>
      </c>
      <c r="T131" s="37">
        <v>40</v>
      </c>
      <c r="U131" s="64">
        <f t="shared" si="1"/>
        <v>15.24</v>
      </c>
      <c r="V131" s="63">
        <v>0.38100000000000001</v>
      </c>
      <c r="W131" s="37">
        <v>0.86799999999999999</v>
      </c>
    </row>
    <row r="132" spans="2:23" s="40" customFormat="1" x14ac:dyDescent="0.3">
      <c r="B132" s="37">
        <v>6545</v>
      </c>
      <c r="C132" s="37" t="str">
        <f>VLOOKUP(B132,'1_문헌특성'!A:BC,2,0)</f>
        <v>Mitsumori (2007)</v>
      </c>
      <c r="D132" s="37" t="str">
        <f>VLOOKUP(B132,'1_문헌특성'!A:BC,3,0)</f>
        <v>RCT</v>
      </c>
      <c r="E132" s="37" t="str">
        <f>VLOOKUP(B132,'1_문헌특성'!A:BC,7,0)</f>
        <v>흉부종양</v>
      </c>
      <c r="F132" s="37" t="str">
        <f>VLOOKUP(B132,'1_문헌특성'!A:BC,8,0)</f>
        <v>폐암</v>
      </c>
      <c r="G132" s="37" t="str">
        <f>VLOOKUP(B132,'1_문헌특성'!A:BC,9,0)</f>
        <v>국소 진행성 비소세포폐암</v>
      </c>
      <c r="H132" s="37" t="str">
        <f>VLOOKUP(B132,'1_문헌특성'!A:BC,31,0)</f>
        <v>RT+HT</v>
      </c>
      <c r="I132" s="37" t="str">
        <f>VLOOKUP(B132,'1_문헌특성'!A:BC,38,0)</f>
        <v>radio frequency (RF) capacitive heating</v>
      </c>
      <c r="J132" s="37" t="str">
        <f>VLOOKUP(B132,'1_문헌특성'!A:BC,43,0)</f>
        <v>NR</v>
      </c>
      <c r="K132" s="37" t="str">
        <f>VLOOKUP(B132,'1_문헌특성'!A:BC,51,0)</f>
        <v>RT</v>
      </c>
      <c r="L132" s="37"/>
      <c r="M132" s="37" t="s">
        <v>401</v>
      </c>
      <c r="N132" s="37" t="s">
        <v>237</v>
      </c>
      <c r="O132" s="38" t="s">
        <v>182</v>
      </c>
      <c r="P132" s="37" t="s">
        <v>274</v>
      </c>
      <c r="Q132" s="37">
        <v>40</v>
      </c>
      <c r="R132" s="37">
        <v>0</v>
      </c>
      <c r="S132" s="37"/>
      <c r="T132" s="37">
        <v>40</v>
      </c>
      <c r="U132" s="37">
        <v>4</v>
      </c>
      <c r="V132" s="37"/>
      <c r="W132" s="74" t="s">
        <v>240</v>
      </c>
    </row>
    <row r="133" spans="2:23" s="40" customFormat="1" x14ac:dyDescent="0.3">
      <c r="B133" s="37">
        <v>6545</v>
      </c>
      <c r="C133" s="37" t="str">
        <f>VLOOKUP(B133,'1_문헌특성'!A:BC,2,0)</f>
        <v>Mitsumori (2007)</v>
      </c>
      <c r="D133" s="37" t="str">
        <f>VLOOKUP(B133,'1_문헌특성'!A:BC,3,0)</f>
        <v>RCT</v>
      </c>
      <c r="E133" s="37" t="str">
        <f>VLOOKUP(B133,'1_문헌특성'!A:BC,7,0)</f>
        <v>흉부종양</v>
      </c>
      <c r="F133" s="37" t="str">
        <f>VLOOKUP(B133,'1_문헌특성'!A:BC,8,0)</f>
        <v>폐암</v>
      </c>
      <c r="G133" s="37" t="str">
        <f>VLOOKUP(B133,'1_문헌특성'!A:BC,9,0)</f>
        <v>국소 진행성 비소세포폐암</v>
      </c>
      <c r="H133" s="37" t="str">
        <f>VLOOKUP(B133,'1_문헌특성'!A:BC,31,0)</f>
        <v>RT+HT</v>
      </c>
      <c r="I133" s="37" t="str">
        <f>VLOOKUP(B133,'1_문헌특성'!A:BC,38,0)</f>
        <v>radio frequency (RF) capacitive heating</v>
      </c>
      <c r="J133" s="37" t="str">
        <f>VLOOKUP(B133,'1_문헌특성'!A:BC,43,0)</f>
        <v>NR</v>
      </c>
      <c r="K133" s="37" t="str">
        <f>VLOOKUP(B133,'1_문헌특성'!A:BC,51,0)</f>
        <v>RT</v>
      </c>
      <c r="L133" s="37"/>
      <c r="M133" s="37" t="s">
        <v>402</v>
      </c>
      <c r="N133" s="37" t="s">
        <v>237</v>
      </c>
      <c r="O133" s="38" t="s">
        <v>182</v>
      </c>
      <c r="P133" s="37" t="s">
        <v>274</v>
      </c>
      <c r="Q133" s="37">
        <v>40</v>
      </c>
      <c r="R133" s="37">
        <v>1</v>
      </c>
      <c r="S133" s="37"/>
      <c r="T133" s="37">
        <v>40</v>
      </c>
      <c r="U133" s="37">
        <v>0</v>
      </c>
      <c r="V133" s="37"/>
      <c r="W133" s="74"/>
    </row>
    <row r="134" spans="2:23" s="40" customFormat="1" x14ac:dyDescent="0.3">
      <c r="B134" s="37">
        <v>6545</v>
      </c>
      <c r="C134" s="37" t="str">
        <f>VLOOKUP(B134,'1_문헌특성'!A:BC,2,0)</f>
        <v>Mitsumori (2007)</v>
      </c>
      <c r="D134" s="37" t="str">
        <f>VLOOKUP(B134,'1_문헌특성'!A:BC,3,0)</f>
        <v>RCT</v>
      </c>
      <c r="E134" s="37" t="str">
        <f>VLOOKUP(B134,'1_문헌특성'!A:BC,7,0)</f>
        <v>흉부종양</v>
      </c>
      <c r="F134" s="37" t="str">
        <f>VLOOKUP(B134,'1_문헌특성'!A:BC,8,0)</f>
        <v>폐암</v>
      </c>
      <c r="G134" s="37" t="str">
        <f>VLOOKUP(B134,'1_문헌특성'!A:BC,9,0)</f>
        <v>국소 진행성 비소세포폐암</v>
      </c>
      <c r="H134" s="37" t="str">
        <f>VLOOKUP(B134,'1_문헌특성'!A:BC,31,0)</f>
        <v>RT+HT</v>
      </c>
      <c r="I134" s="37" t="str">
        <f>VLOOKUP(B134,'1_문헌특성'!A:BC,38,0)</f>
        <v>radio frequency (RF) capacitive heating</v>
      </c>
      <c r="J134" s="37" t="str">
        <f>VLOOKUP(B134,'1_문헌특성'!A:BC,43,0)</f>
        <v>NR</v>
      </c>
      <c r="K134" s="37" t="str">
        <f>VLOOKUP(B134,'1_문헌특성'!A:BC,51,0)</f>
        <v>RT</v>
      </c>
      <c r="L134" s="37"/>
      <c r="M134" s="37" t="s">
        <v>403</v>
      </c>
      <c r="N134" s="37" t="s">
        <v>237</v>
      </c>
      <c r="O134" s="38" t="s">
        <v>182</v>
      </c>
      <c r="P134" s="37" t="s">
        <v>274</v>
      </c>
      <c r="Q134" s="37">
        <v>40</v>
      </c>
      <c r="R134" s="37">
        <v>2</v>
      </c>
      <c r="S134" s="37"/>
      <c r="T134" s="37">
        <v>40</v>
      </c>
      <c r="U134" s="37">
        <v>0</v>
      </c>
      <c r="V134" s="37"/>
      <c r="W134" s="74"/>
    </row>
    <row r="135" spans="2:23" s="40" customFormat="1" x14ac:dyDescent="0.3">
      <c r="B135" s="37">
        <v>6545</v>
      </c>
      <c r="C135" s="37" t="str">
        <f>VLOOKUP(B135,'1_문헌특성'!A:BC,2,0)</f>
        <v>Mitsumori (2007)</v>
      </c>
      <c r="D135" s="37" t="str">
        <f>VLOOKUP(B135,'1_문헌특성'!A:BC,3,0)</f>
        <v>RCT</v>
      </c>
      <c r="E135" s="37" t="str">
        <f>VLOOKUP(B135,'1_문헌특성'!A:BC,7,0)</f>
        <v>흉부종양</v>
      </c>
      <c r="F135" s="37" t="str">
        <f>VLOOKUP(B135,'1_문헌특성'!A:BC,8,0)</f>
        <v>폐암</v>
      </c>
      <c r="G135" s="37" t="str">
        <f>VLOOKUP(B135,'1_문헌특성'!A:BC,9,0)</f>
        <v>국소 진행성 비소세포폐암</v>
      </c>
      <c r="H135" s="37" t="str">
        <f>VLOOKUP(B135,'1_문헌특성'!A:BC,31,0)</f>
        <v>RT+HT</v>
      </c>
      <c r="I135" s="37" t="str">
        <f>VLOOKUP(B135,'1_문헌특성'!A:BC,38,0)</f>
        <v>radio frequency (RF) capacitive heating</v>
      </c>
      <c r="J135" s="37" t="str">
        <f>VLOOKUP(B135,'1_문헌특성'!A:BC,43,0)</f>
        <v>NR</v>
      </c>
      <c r="K135" s="37" t="str">
        <f>VLOOKUP(B135,'1_문헌특성'!A:BC,51,0)</f>
        <v>RT</v>
      </c>
      <c r="L135" s="37"/>
      <c r="M135" s="37" t="s">
        <v>404</v>
      </c>
      <c r="N135" s="37" t="s">
        <v>237</v>
      </c>
      <c r="O135" s="38" t="s">
        <v>182</v>
      </c>
      <c r="P135" s="37" t="s">
        <v>274</v>
      </c>
      <c r="Q135" s="37">
        <v>40</v>
      </c>
      <c r="R135" s="37">
        <v>1</v>
      </c>
      <c r="S135" s="37"/>
      <c r="T135" s="37">
        <v>40</v>
      </c>
      <c r="U135" s="37">
        <v>4</v>
      </c>
      <c r="V135" s="37"/>
      <c r="W135" s="74"/>
    </row>
    <row r="136" spans="2:23" s="40" customFormat="1" x14ac:dyDescent="0.3">
      <c r="B136" s="37">
        <v>6545</v>
      </c>
      <c r="C136" s="37" t="str">
        <f>VLOOKUP(B136,'1_문헌특성'!A:BC,2,0)</f>
        <v>Mitsumori (2007)</v>
      </c>
      <c r="D136" s="37" t="str">
        <f>VLOOKUP(B136,'1_문헌특성'!A:BC,3,0)</f>
        <v>RCT</v>
      </c>
      <c r="E136" s="37" t="str">
        <f>VLOOKUP(B136,'1_문헌특성'!A:BC,7,0)</f>
        <v>흉부종양</v>
      </c>
      <c r="F136" s="37" t="str">
        <f>VLOOKUP(B136,'1_문헌특성'!A:BC,8,0)</f>
        <v>폐암</v>
      </c>
      <c r="G136" s="37" t="str">
        <f>VLOOKUP(B136,'1_문헌특성'!A:BC,9,0)</f>
        <v>국소 진행성 비소세포폐암</v>
      </c>
      <c r="H136" s="37" t="str">
        <f>VLOOKUP(B136,'1_문헌특성'!A:BC,31,0)</f>
        <v>RT+HT</v>
      </c>
      <c r="I136" s="37" t="str">
        <f>VLOOKUP(B136,'1_문헌특성'!A:BC,38,0)</f>
        <v>radio frequency (RF) capacitive heating</v>
      </c>
      <c r="J136" s="37" t="str">
        <f>VLOOKUP(B136,'1_문헌특성'!A:BC,43,0)</f>
        <v>NR</v>
      </c>
      <c r="K136" s="37" t="str">
        <f>VLOOKUP(B136,'1_문헌특성'!A:BC,51,0)</f>
        <v>RT</v>
      </c>
      <c r="L136" s="37"/>
      <c r="M136" s="37" t="s">
        <v>405</v>
      </c>
      <c r="N136" s="37" t="s">
        <v>237</v>
      </c>
      <c r="O136" s="38" t="s">
        <v>182</v>
      </c>
      <c r="P136" s="37" t="s">
        <v>274</v>
      </c>
      <c r="Q136" s="37">
        <v>40</v>
      </c>
      <c r="R136" s="37">
        <v>1</v>
      </c>
      <c r="S136" s="37"/>
      <c r="T136" s="37">
        <v>40</v>
      </c>
      <c r="U136" s="37">
        <v>0</v>
      </c>
      <c r="V136" s="37"/>
      <c r="W136" s="74"/>
    </row>
    <row r="137" spans="2:23" s="40" customFormat="1" x14ac:dyDescent="0.3">
      <c r="B137" s="37">
        <v>6545</v>
      </c>
      <c r="C137" s="37" t="str">
        <f>VLOOKUP(B137,'1_문헌특성'!A:BC,2,0)</f>
        <v>Mitsumori (2007)</v>
      </c>
      <c r="D137" s="37" t="str">
        <f>VLOOKUP(B137,'1_문헌특성'!A:BC,3,0)</f>
        <v>RCT</v>
      </c>
      <c r="E137" s="37" t="str">
        <f>VLOOKUP(B137,'1_문헌특성'!A:BC,7,0)</f>
        <v>흉부종양</v>
      </c>
      <c r="F137" s="37" t="str">
        <f>VLOOKUP(B137,'1_문헌특성'!A:BC,8,0)</f>
        <v>폐암</v>
      </c>
      <c r="G137" s="37" t="str">
        <f>VLOOKUP(B137,'1_문헌특성'!A:BC,9,0)</f>
        <v>국소 진행성 비소세포폐암</v>
      </c>
      <c r="H137" s="37" t="str">
        <f>VLOOKUP(B137,'1_문헌특성'!A:BC,31,0)</f>
        <v>RT+HT</v>
      </c>
      <c r="I137" s="37" t="str">
        <f>VLOOKUP(B137,'1_문헌특성'!A:BC,38,0)</f>
        <v>radio frequency (RF) capacitive heating</v>
      </c>
      <c r="J137" s="37" t="str">
        <f>VLOOKUP(B137,'1_문헌특성'!A:BC,43,0)</f>
        <v>NR</v>
      </c>
      <c r="K137" s="37" t="str">
        <f>VLOOKUP(B137,'1_문헌특성'!A:BC,51,0)</f>
        <v>RT</v>
      </c>
      <c r="L137" s="37"/>
      <c r="M137" s="37" t="s">
        <v>406</v>
      </c>
      <c r="N137" s="37" t="s">
        <v>237</v>
      </c>
      <c r="O137" s="38" t="s">
        <v>182</v>
      </c>
      <c r="P137" s="37" t="s">
        <v>274</v>
      </c>
      <c r="Q137" s="37">
        <v>40</v>
      </c>
      <c r="R137" s="37">
        <v>0</v>
      </c>
      <c r="S137" s="37"/>
      <c r="T137" s="37">
        <v>40</v>
      </c>
      <c r="U137" s="37">
        <v>0</v>
      </c>
      <c r="V137" s="37"/>
      <c r="W137" s="74"/>
    </row>
    <row r="138" spans="2:23" s="40" customFormat="1" x14ac:dyDescent="0.3">
      <c r="B138" s="37">
        <v>6545</v>
      </c>
      <c r="C138" s="37" t="str">
        <f>VLOOKUP(B138,'1_문헌특성'!A:BC,2,0)</f>
        <v>Mitsumori (2007)</v>
      </c>
      <c r="D138" s="37" t="str">
        <f>VLOOKUP(B138,'1_문헌특성'!A:BC,3,0)</f>
        <v>RCT</v>
      </c>
      <c r="E138" s="37" t="str">
        <f>VLOOKUP(B138,'1_문헌특성'!A:BC,7,0)</f>
        <v>흉부종양</v>
      </c>
      <c r="F138" s="37" t="str">
        <f>VLOOKUP(B138,'1_문헌특성'!A:BC,8,0)</f>
        <v>폐암</v>
      </c>
      <c r="G138" s="37" t="str">
        <f>VLOOKUP(B138,'1_문헌특성'!A:BC,9,0)</f>
        <v>국소 진행성 비소세포폐암</v>
      </c>
      <c r="H138" s="37" t="str">
        <f>VLOOKUP(B138,'1_문헌특성'!A:BC,31,0)</f>
        <v>RT+HT</v>
      </c>
      <c r="I138" s="37" t="str">
        <f>VLOOKUP(B138,'1_문헌특성'!A:BC,38,0)</f>
        <v>radio frequency (RF) capacitive heating</v>
      </c>
      <c r="J138" s="37" t="str">
        <f>VLOOKUP(B138,'1_문헌특성'!A:BC,43,0)</f>
        <v>NR</v>
      </c>
      <c r="K138" s="37" t="str">
        <f>VLOOKUP(B138,'1_문헌특성'!A:BC,51,0)</f>
        <v>RT</v>
      </c>
      <c r="L138" s="37"/>
      <c r="M138" s="37" t="s">
        <v>407</v>
      </c>
      <c r="N138" s="37" t="s">
        <v>237</v>
      </c>
      <c r="O138" s="38" t="s">
        <v>182</v>
      </c>
      <c r="P138" s="37" t="s">
        <v>274</v>
      </c>
      <c r="Q138" s="37">
        <v>40</v>
      </c>
      <c r="R138" s="37">
        <v>1</v>
      </c>
      <c r="S138" s="37"/>
      <c r="T138" s="37">
        <v>40</v>
      </c>
      <c r="U138" s="37">
        <v>1</v>
      </c>
      <c r="V138" s="37"/>
      <c r="W138" s="74"/>
    </row>
    <row r="139" spans="2:23" s="40" customFormat="1" x14ac:dyDescent="0.3">
      <c r="B139" s="37">
        <v>6545</v>
      </c>
      <c r="C139" s="37" t="str">
        <f>VLOOKUP(B139,'1_문헌특성'!A:BC,2,0)</f>
        <v>Mitsumori (2007)</v>
      </c>
      <c r="D139" s="37" t="str">
        <f>VLOOKUP(B139,'1_문헌특성'!A:BC,3,0)</f>
        <v>RCT</v>
      </c>
      <c r="E139" s="37" t="str">
        <f>VLOOKUP(B139,'1_문헌특성'!A:BC,7,0)</f>
        <v>흉부종양</v>
      </c>
      <c r="F139" s="37" t="str">
        <f>VLOOKUP(B139,'1_문헌특성'!A:BC,8,0)</f>
        <v>폐암</v>
      </c>
      <c r="G139" s="37" t="str">
        <f>VLOOKUP(B139,'1_문헌특성'!A:BC,9,0)</f>
        <v>국소 진행성 비소세포폐암</v>
      </c>
      <c r="H139" s="37" t="str">
        <f>VLOOKUP(B139,'1_문헌특성'!A:BC,31,0)</f>
        <v>RT+HT</v>
      </c>
      <c r="I139" s="37" t="str">
        <f>VLOOKUP(B139,'1_문헌특성'!A:BC,38,0)</f>
        <v>radio frequency (RF) capacitive heating</v>
      </c>
      <c r="J139" s="37" t="str">
        <f>VLOOKUP(B139,'1_문헌특성'!A:BC,43,0)</f>
        <v>NR</v>
      </c>
      <c r="K139" s="37" t="str">
        <f>VLOOKUP(B139,'1_문헌특성'!A:BC,51,0)</f>
        <v>RT</v>
      </c>
      <c r="L139" s="37"/>
      <c r="M139" s="37" t="s">
        <v>408</v>
      </c>
      <c r="N139" s="37" t="s">
        <v>237</v>
      </c>
      <c r="O139" s="38" t="s">
        <v>182</v>
      </c>
      <c r="P139" s="37" t="s">
        <v>274</v>
      </c>
      <c r="Q139" s="37">
        <v>40</v>
      </c>
      <c r="R139" s="37">
        <v>0</v>
      </c>
      <c r="S139" s="37"/>
      <c r="T139" s="37">
        <v>40</v>
      </c>
      <c r="U139" s="37">
        <v>0</v>
      </c>
      <c r="V139" s="37"/>
      <c r="W139" s="74"/>
    </row>
    <row r="140" spans="2:23" s="40" customFormat="1" x14ac:dyDescent="0.3">
      <c r="B140" s="37">
        <v>6545</v>
      </c>
      <c r="C140" s="37" t="str">
        <f>VLOOKUP(B140,'1_문헌특성'!A:BC,2,0)</f>
        <v>Mitsumori (2007)</v>
      </c>
      <c r="D140" s="37" t="str">
        <f>VLOOKUP(B140,'1_문헌특성'!A:BC,3,0)</f>
        <v>RCT</v>
      </c>
      <c r="E140" s="37" t="str">
        <f>VLOOKUP(B140,'1_문헌특성'!A:BC,7,0)</f>
        <v>흉부종양</v>
      </c>
      <c r="F140" s="37" t="str">
        <f>VLOOKUP(B140,'1_문헌특성'!A:BC,8,0)</f>
        <v>폐암</v>
      </c>
      <c r="G140" s="37" t="str">
        <f>VLOOKUP(B140,'1_문헌특성'!A:BC,9,0)</f>
        <v>국소 진행성 비소세포폐암</v>
      </c>
      <c r="H140" s="37" t="str">
        <f>VLOOKUP(B140,'1_문헌특성'!A:BC,31,0)</f>
        <v>RT+HT</v>
      </c>
      <c r="I140" s="37" t="str">
        <f>VLOOKUP(B140,'1_문헌특성'!A:BC,38,0)</f>
        <v>radio frequency (RF) capacitive heating</v>
      </c>
      <c r="J140" s="37" t="str">
        <f>VLOOKUP(B140,'1_문헌특성'!A:BC,43,0)</f>
        <v>NR</v>
      </c>
      <c r="K140" s="37" t="str">
        <f>VLOOKUP(B140,'1_문헌특성'!A:BC,51,0)</f>
        <v>RT</v>
      </c>
      <c r="L140" s="37"/>
      <c r="M140" s="37" t="s">
        <v>236</v>
      </c>
      <c r="N140" s="37" t="s">
        <v>237</v>
      </c>
      <c r="O140" s="38" t="s">
        <v>182</v>
      </c>
      <c r="P140" s="37" t="s">
        <v>274</v>
      </c>
      <c r="Q140" s="37">
        <v>40</v>
      </c>
      <c r="R140" s="37">
        <v>0</v>
      </c>
      <c r="S140" s="37"/>
      <c r="T140" s="37">
        <v>40</v>
      </c>
      <c r="U140" s="37">
        <v>0</v>
      </c>
      <c r="V140" s="37"/>
      <c r="W140" s="74"/>
    </row>
    <row r="141" spans="2:23" s="40" customFormat="1" x14ac:dyDescent="0.3">
      <c r="B141" s="37">
        <v>6545</v>
      </c>
      <c r="C141" s="37" t="str">
        <f>VLOOKUP(B141,'1_문헌특성'!A:BC,2,0)</f>
        <v>Mitsumori (2007)</v>
      </c>
      <c r="D141" s="37" t="str">
        <f>VLOOKUP(B141,'1_문헌특성'!A:BC,3,0)</f>
        <v>RCT</v>
      </c>
      <c r="E141" s="37" t="str">
        <f>VLOOKUP(B141,'1_문헌특성'!A:BC,7,0)</f>
        <v>흉부종양</v>
      </c>
      <c r="F141" s="37" t="str">
        <f>VLOOKUP(B141,'1_문헌특성'!A:BC,8,0)</f>
        <v>폐암</v>
      </c>
      <c r="G141" s="37" t="str">
        <f>VLOOKUP(B141,'1_문헌특성'!A:BC,9,0)</f>
        <v>국소 진행성 비소세포폐암</v>
      </c>
      <c r="H141" s="37" t="str">
        <f>VLOOKUP(B141,'1_문헌특성'!A:BC,31,0)</f>
        <v>RT+HT</v>
      </c>
      <c r="I141" s="37" t="str">
        <f>VLOOKUP(B141,'1_문헌특성'!A:BC,38,0)</f>
        <v>radio frequency (RF) capacitive heating</v>
      </c>
      <c r="J141" s="37" t="str">
        <f>VLOOKUP(B141,'1_문헌특성'!A:BC,43,0)</f>
        <v>NR</v>
      </c>
      <c r="K141" s="37" t="str">
        <f>VLOOKUP(B141,'1_문헌특성'!A:BC,51,0)</f>
        <v>RT</v>
      </c>
      <c r="L141" s="37"/>
      <c r="M141" s="37" t="s">
        <v>409</v>
      </c>
      <c r="N141" s="37" t="s">
        <v>238</v>
      </c>
      <c r="O141" s="38" t="s">
        <v>182</v>
      </c>
      <c r="P141" s="37" t="s">
        <v>276</v>
      </c>
      <c r="Q141" s="37">
        <v>40</v>
      </c>
      <c r="R141" s="37">
        <v>3</v>
      </c>
      <c r="S141" s="37"/>
      <c r="T141" s="37">
        <v>40</v>
      </c>
      <c r="U141" s="37">
        <v>3</v>
      </c>
      <c r="V141" s="37"/>
      <c r="W141" s="37"/>
    </row>
    <row r="142" spans="2:23" s="40" customFormat="1" x14ac:dyDescent="0.3">
      <c r="B142" s="37">
        <v>6545</v>
      </c>
      <c r="C142" s="37" t="str">
        <f>VLOOKUP(B142,'1_문헌특성'!A:BC,2,0)</f>
        <v>Mitsumori (2007)</v>
      </c>
      <c r="D142" s="37" t="str">
        <f>VLOOKUP(B142,'1_문헌특성'!A:BC,3,0)</f>
        <v>RCT</v>
      </c>
      <c r="E142" s="37" t="str">
        <f>VLOOKUP(B142,'1_문헌특성'!A:BC,7,0)</f>
        <v>흉부종양</v>
      </c>
      <c r="F142" s="37" t="str">
        <f>VLOOKUP(B142,'1_문헌특성'!A:BC,8,0)</f>
        <v>폐암</v>
      </c>
      <c r="G142" s="37" t="str">
        <f>VLOOKUP(B142,'1_문헌특성'!A:BC,9,0)</f>
        <v>국소 진행성 비소세포폐암</v>
      </c>
      <c r="H142" s="37" t="str">
        <f>VLOOKUP(B142,'1_문헌특성'!A:BC,31,0)</f>
        <v>RT+HT</v>
      </c>
      <c r="I142" s="37" t="str">
        <f>VLOOKUP(B142,'1_문헌특성'!A:BC,38,0)</f>
        <v>radio frequency (RF) capacitive heating</v>
      </c>
      <c r="J142" s="37" t="str">
        <f>VLOOKUP(B142,'1_문헌특성'!A:BC,43,0)</f>
        <v>NR</v>
      </c>
      <c r="K142" s="37" t="str">
        <f>VLOOKUP(B142,'1_문헌특성'!A:BC,51,0)</f>
        <v>RT</v>
      </c>
      <c r="L142" s="37"/>
      <c r="M142" s="37" t="s">
        <v>239</v>
      </c>
      <c r="N142" s="37" t="s">
        <v>238</v>
      </c>
      <c r="O142" s="38" t="s">
        <v>182</v>
      </c>
      <c r="P142" s="37" t="s">
        <v>276</v>
      </c>
      <c r="Q142" s="37">
        <v>40</v>
      </c>
      <c r="R142" s="37">
        <v>0</v>
      </c>
      <c r="S142" s="37"/>
      <c r="T142" s="37">
        <v>40</v>
      </c>
      <c r="U142" s="37">
        <v>0</v>
      </c>
      <c r="V142" s="37"/>
      <c r="W142" s="37"/>
    </row>
    <row r="143" spans="2:23" s="40" customFormat="1" x14ac:dyDescent="0.3">
      <c r="B143" s="37">
        <v>6545</v>
      </c>
      <c r="C143" s="37" t="str">
        <f>VLOOKUP(B143,'1_문헌특성'!A:BC,2,0)</f>
        <v>Mitsumori (2007)</v>
      </c>
      <c r="D143" s="37" t="str">
        <f>VLOOKUP(B143,'1_문헌특성'!A:BC,3,0)</f>
        <v>RCT</v>
      </c>
      <c r="E143" s="37" t="str">
        <f>VLOOKUP(B143,'1_문헌특성'!A:BC,7,0)</f>
        <v>흉부종양</v>
      </c>
      <c r="F143" s="37" t="str">
        <f>VLOOKUP(B143,'1_문헌특성'!A:BC,8,0)</f>
        <v>폐암</v>
      </c>
      <c r="G143" s="37" t="str">
        <f>VLOOKUP(B143,'1_문헌특성'!A:BC,9,0)</f>
        <v>국소 진행성 비소세포폐암</v>
      </c>
      <c r="H143" s="37" t="str">
        <f>VLOOKUP(B143,'1_문헌특성'!A:BC,31,0)</f>
        <v>RT+HT</v>
      </c>
      <c r="I143" s="37" t="str">
        <f>VLOOKUP(B143,'1_문헌특성'!A:BC,38,0)</f>
        <v>radio frequency (RF) capacitive heating</v>
      </c>
      <c r="J143" s="37" t="str">
        <f>VLOOKUP(B143,'1_문헌특성'!A:BC,43,0)</f>
        <v>NR</v>
      </c>
      <c r="K143" s="37" t="str">
        <f>VLOOKUP(B143,'1_문헌특성'!A:BC,51,0)</f>
        <v>RT</v>
      </c>
      <c r="L143" s="37"/>
      <c r="M143" s="37" t="s">
        <v>236</v>
      </c>
      <c r="N143" s="37" t="s">
        <v>238</v>
      </c>
      <c r="O143" s="38" t="s">
        <v>182</v>
      </c>
      <c r="P143" s="37" t="s">
        <v>276</v>
      </c>
      <c r="Q143" s="37">
        <v>40</v>
      </c>
      <c r="R143" s="37">
        <v>0</v>
      </c>
      <c r="S143" s="37"/>
      <c r="T143" s="37">
        <v>40</v>
      </c>
      <c r="U143" s="37">
        <v>0</v>
      </c>
      <c r="V143" s="37"/>
      <c r="W143" s="37"/>
    </row>
  </sheetData>
  <sheetProtection algorithmName="SHA-512" hashValue="sP81UPlua5OLhwBLwhGxarNtzBcKiDDs/sZpt6GKgq7Ua7npEkhIfKLa+01k9M0odU4Bs8gGLand3P229WuPZA==" saltValue="kf8p+AxHJ+ToCIghLabRfg==" spinCount="100000" sheet="1" objects="1" scenarios="1" selectLockedCells="1" selectUnlockedCells="1"/>
  <autoFilter ref="B7:W143"/>
  <mergeCells count="12">
    <mergeCell ref="W132:W140"/>
    <mergeCell ref="W48:W51"/>
    <mergeCell ref="W76:W79"/>
    <mergeCell ref="W80:W83"/>
    <mergeCell ref="W104:W107"/>
    <mergeCell ref="W108:W111"/>
    <mergeCell ref="W84:W87"/>
    <mergeCell ref="W88:W91"/>
    <mergeCell ref="W92:W95"/>
    <mergeCell ref="W96:W99"/>
    <mergeCell ref="W100:W103"/>
    <mergeCell ref="W53:W5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9"/>
  <sheetViews>
    <sheetView topLeftCell="C5" zoomScale="85" zoomScaleNormal="85" workbookViewId="0">
      <selection activeCell="J25" sqref="J25"/>
    </sheetView>
  </sheetViews>
  <sheetFormatPr defaultRowHeight="12" x14ac:dyDescent="0.3"/>
  <cols>
    <col min="1" max="2" width="0" style="1" hidden="1" customWidth="1"/>
    <col min="3" max="3" width="19.125" style="1" customWidth="1"/>
    <col min="4" max="7" width="9" style="1"/>
    <col min="8" max="8" width="12.375" style="1" customWidth="1"/>
    <col min="9" max="16384" width="9" style="1"/>
  </cols>
  <sheetData>
    <row r="1" spans="2:40" hidden="1" x14ac:dyDescent="0.3">
      <c r="B1" s="2" t="s">
        <v>166</v>
      </c>
    </row>
    <row r="2" spans="2:40" hidden="1" x14ac:dyDescent="0.3">
      <c r="B2" s="16" t="s">
        <v>241</v>
      </c>
    </row>
    <row r="3" spans="2:40" hidden="1" x14ac:dyDescent="0.3">
      <c r="B3" s="17" t="s">
        <v>242</v>
      </c>
    </row>
    <row r="4" spans="2:40" hidden="1" x14ac:dyDescent="0.3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</row>
    <row r="5" spans="2:40" x14ac:dyDescent="0.3">
      <c r="G5" s="1" t="s">
        <v>243</v>
      </c>
      <c r="W5" s="1" t="s">
        <v>169</v>
      </c>
    </row>
    <row r="6" spans="2:40" x14ac:dyDescent="0.3">
      <c r="C6" s="70"/>
      <c r="D6" s="70"/>
      <c r="E6" s="70"/>
      <c r="F6" s="70"/>
      <c r="G6" s="71" t="s">
        <v>244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245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3"/>
    </row>
    <row r="7" spans="2:40" x14ac:dyDescent="0.3">
      <c r="B7" s="15" t="s">
        <v>78</v>
      </c>
      <c r="C7" s="14" t="s">
        <v>79</v>
      </c>
      <c r="D7" s="14" t="s">
        <v>71</v>
      </c>
      <c r="E7" s="10" t="s">
        <v>73</v>
      </c>
      <c r="F7" s="14" t="s">
        <v>72</v>
      </c>
      <c r="G7" s="14" t="s">
        <v>80</v>
      </c>
      <c r="H7" s="14" t="s">
        <v>81</v>
      </c>
      <c r="I7" s="14" t="s">
        <v>82</v>
      </c>
      <c r="J7" s="14" t="s">
        <v>83</v>
      </c>
      <c r="K7" s="14" t="s">
        <v>84</v>
      </c>
      <c r="L7" s="14" t="s">
        <v>85</v>
      </c>
      <c r="M7" s="14" t="s">
        <v>86</v>
      </c>
      <c r="N7" s="14" t="s">
        <v>87</v>
      </c>
      <c r="O7" s="14" t="s">
        <v>88</v>
      </c>
      <c r="P7" s="14" t="s">
        <v>89</v>
      </c>
      <c r="Q7" s="14" t="s">
        <v>90</v>
      </c>
      <c r="R7" s="14" t="s">
        <v>91</v>
      </c>
      <c r="S7" s="14" t="s">
        <v>246</v>
      </c>
      <c r="T7" s="14" t="s">
        <v>92</v>
      </c>
      <c r="U7" s="14" t="s">
        <v>247</v>
      </c>
      <c r="V7" s="14" t="s">
        <v>107</v>
      </c>
      <c r="W7" s="14" t="s">
        <v>93</v>
      </c>
      <c r="X7" s="14" t="s">
        <v>94</v>
      </c>
      <c r="Y7" s="14" t="s">
        <v>95</v>
      </c>
      <c r="Z7" s="14" t="s">
        <v>96</v>
      </c>
      <c r="AA7" s="14" t="s">
        <v>97</v>
      </c>
      <c r="AB7" s="14" t="s">
        <v>98</v>
      </c>
      <c r="AC7" s="14" t="s">
        <v>99</v>
      </c>
      <c r="AD7" s="14" t="s">
        <v>100</v>
      </c>
      <c r="AE7" s="14" t="s">
        <v>101</v>
      </c>
      <c r="AF7" s="14" t="s">
        <v>102</v>
      </c>
      <c r="AG7" s="14" t="s">
        <v>103</v>
      </c>
      <c r="AH7" s="14" t="s">
        <v>104</v>
      </c>
      <c r="AI7" s="14" t="s">
        <v>105</v>
      </c>
      <c r="AJ7" s="14" t="s">
        <v>92</v>
      </c>
      <c r="AK7" s="14" t="s">
        <v>106</v>
      </c>
      <c r="AL7" s="14" t="s">
        <v>107</v>
      </c>
      <c r="AM7" s="14" t="s">
        <v>167</v>
      </c>
      <c r="AN7" s="14" t="s">
        <v>168</v>
      </c>
    </row>
    <row r="8" spans="2:40" s="20" customFormat="1" ht="13.5" x14ac:dyDescent="0.3">
      <c r="B8" s="18">
        <v>1761</v>
      </c>
      <c r="C8" s="19" t="str">
        <f>VLOOKUP(B8,'[1]1_문헌특성'!D:BF,2,0)</f>
        <v>Zhou (2019)</v>
      </c>
      <c r="D8" s="19" t="s">
        <v>282</v>
      </c>
      <c r="E8" s="19" t="str">
        <f>VLOOKUP(B8,'[1]1_문헌특성'!D:BF,7,0)</f>
        <v>흉부종양</v>
      </c>
      <c r="F8" s="19" t="str">
        <f>VLOOKUP(B8,'[1]1_문헌특성'!D:BF,9,0)</f>
        <v>폐암</v>
      </c>
      <c r="G8" s="24" t="s">
        <v>249</v>
      </c>
      <c r="H8" s="18" t="s">
        <v>261</v>
      </c>
      <c r="I8" s="24" t="s">
        <v>250</v>
      </c>
      <c r="J8" s="23" t="s">
        <v>251</v>
      </c>
      <c r="K8" s="24" t="s">
        <v>249</v>
      </c>
      <c r="L8" s="25" t="s">
        <v>252</v>
      </c>
      <c r="M8" s="24" t="s">
        <v>249</v>
      </c>
      <c r="N8" s="25" t="s">
        <v>252</v>
      </c>
      <c r="O8" s="24" t="s">
        <v>249</v>
      </c>
      <c r="P8" s="26" t="s">
        <v>260</v>
      </c>
      <c r="Q8" s="24" t="s">
        <v>249</v>
      </c>
      <c r="R8" s="26" t="s">
        <v>257</v>
      </c>
      <c r="S8" s="18" t="s">
        <v>495</v>
      </c>
      <c r="T8" s="18"/>
      <c r="U8" s="24" t="s">
        <v>249</v>
      </c>
      <c r="V8" s="18" t="s">
        <v>262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2:40" s="20" customFormat="1" ht="13.5" x14ac:dyDescent="0.3">
      <c r="B9" s="18">
        <v>1834</v>
      </c>
      <c r="C9" s="19" t="str">
        <f>VLOOKUP(B9,'[1]1_문헌특성'!D:BF,2,0)</f>
        <v>Yang (2019)</v>
      </c>
      <c r="D9" s="19" t="str">
        <f>VLOOKUP(B9,'[1]1_문헌특성'!D:BF,3,0)</f>
        <v>NRCT</v>
      </c>
      <c r="E9" s="19" t="str">
        <f>VLOOKUP(B9,'[1]1_문헌특성'!D:BF,7,0)</f>
        <v>흉부종양</v>
      </c>
      <c r="F9" s="19" t="str">
        <f>VLOOKUP(B9,'[1]1_문헌특성'!D:BF,9,0)</f>
        <v>폐암</v>
      </c>
      <c r="G9" s="24" t="s">
        <v>250</v>
      </c>
      <c r="H9" s="18" t="s">
        <v>263</v>
      </c>
      <c r="I9" s="24" t="s">
        <v>250</v>
      </c>
      <c r="J9" s="23" t="s">
        <v>251</v>
      </c>
      <c r="K9" s="24" t="s">
        <v>249</v>
      </c>
      <c r="L9" s="25" t="s">
        <v>252</v>
      </c>
      <c r="M9" s="24" t="s">
        <v>249</v>
      </c>
      <c r="N9" s="25" t="s">
        <v>252</v>
      </c>
      <c r="O9" s="24" t="s">
        <v>249</v>
      </c>
      <c r="P9" s="26" t="s">
        <v>260</v>
      </c>
      <c r="Q9" s="24" t="s">
        <v>249</v>
      </c>
      <c r="R9" s="26" t="s">
        <v>257</v>
      </c>
      <c r="S9" s="18" t="s">
        <v>495</v>
      </c>
      <c r="T9" s="18"/>
      <c r="U9" s="24" t="s">
        <v>249</v>
      </c>
      <c r="V9" s="18" t="s">
        <v>265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2:40" s="20" customFormat="1" ht="13.5" x14ac:dyDescent="0.3">
      <c r="B10" s="18">
        <v>4997</v>
      </c>
      <c r="C10" s="19" t="str">
        <f>VLOOKUP(B10,'[1]1_문헌특성'!D:BF,2,0)</f>
        <v>Wang (2013)</v>
      </c>
      <c r="D10" s="19" t="str">
        <f>VLOOKUP(B10,'[1]1_문헌특성'!D:BF,3,0)</f>
        <v>NRCT</v>
      </c>
      <c r="E10" s="19" t="str">
        <f>VLOOKUP(B10,'[1]1_문헌특성'!D:BF,7,0)</f>
        <v>흉부종양</v>
      </c>
      <c r="F10" s="19" t="str">
        <f>VLOOKUP(B10,'[1]1_문헌특성'!D:BF,9,0)</f>
        <v>비소세포성 폐암</v>
      </c>
      <c r="G10" s="24" t="s">
        <v>250</v>
      </c>
      <c r="H10" s="18" t="s">
        <v>263</v>
      </c>
      <c r="I10" s="24" t="s">
        <v>250</v>
      </c>
      <c r="J10" s="23" t="s">
        <v>251</v>
      </c>
      <c r="K10" s="24" t="s">
        <v>249</v>
      </c>
      <c r="L10" s="25" t="s">
        <v>252</v>
      </c>
      <c r="M10" s="24" t="s">
        <v>249</v>
      </c>
      <c r="N10" s="25" t="s">
        <v>252</v>
      </c>
      <c r="O10" s="24" t="s">
        <v>249</v>
      </c>
      <c r="P10" s="26" t="s">
        <v>260</v>
      </c>
      <c r="Q10" s="24" t="s">
        <v>249</v>
      </c>
      <c r="R10" s="26" t="s">
        <v>257</v>
      </c>
      <c r="S10" s="18" t="s">
        <v>495</v>
      </c>
      <c r="T10" s="18"/>
      <c r="U10" s="24" t="s">
        <v>249</v>
      </c>
      <c r="V10" s="18" t="s">
        <v>264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2:40" s="20" customFormat="1" ht="108" x14ac:dyDescent="0.3">
      <c r="B11" s="18">
        <v>5643</v>
      </c>
      <c r="C11" s="19" t="str">
        <f>VLOOKUP(B11,'[1]1_문헌특성'!D:BF,2,0)</f>
        <v>Shen (2011)</v>
      </c>
      <c r="D11" s="19" t="str">
        <f>VLOOKUP(B11,'[1]1_문헌특성'!D:BF,3,0)</f>
        <v>RCT</v>
      </c>
      <c r="E11" s="19" t="str">
        <f>VLOOKUP(B11,'[1]1_문헌특성'!D:BF,7,0)</f>
        <v>흉부종양</v>
      </c>
      <c r="F11" s="19" t="str">
        <f>VLOOKUP(B11,'[1]1_문헌특성'!D:BF,9,0)</f>
        <v>비소세포성 폐암</v>
      </c>
      <c r="G11" s="24" t="s">
        <v>249</v>
      </c>
      <c r="H11" s="5" t="s">
        <v>259</v>
      </c>
      <c r="I11" s="24" t="s">
        <v>250</v>
      </c>
      <c r="J11" s="23" t="s">
        <v>251</v>
      </c>
      <c r="K11" s="24" t="s">
        <v>249</v>
      </c>
      <c r="L11" s="25" t="s">
        <v>252</v>
      </c>
      <c r="M11" s="24" t="s">
        <v>249</v>
      </c>
      <c r="N11" s="25" t="s">
        <v>252</v>
      </c>
      <c r="O11" s="24" t="s">
        <v>254</v>
      </c>
      <c r="P11" s="26" t="s">
        <v>256</v>
      </c>
      <c r="Q11" s="24" t="s">
        <v>249</v>
      </c>
      <c r="R11" s="26" t="s">
        <v>257</v>
      </c>
      <c r="S11" s="18" t="s">
        <v>495</v>
      </c>
      <c r="T11" s="18"/>
      <c r="U11" s="24" t="s">
        <v>249</v>
      </c>
      <c r="V11" s="18" t="s">
        <v>258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2:40" s="20" customFormat="1" ht="13.5" x14ac:dyDescent="0.3">
      <c r="B12" s="18">
        <v>6545</v>
      </c>
      <c r="C12" s="19" t="str">
        <f>VLOOKUP(B12,'[1]1_문헌특성'!D:BF,2,0)</f>
        <v>Mitsumori (2007)</v>
      </c>
      <c r="D12" s="19" t="str">
        <f>VLOOKUP(B12,'[1]1_문헌특성'!D:BF,3,0)</f>
        <v>RCT</v>
      </c>
      <c r="E12" s="19" t="str">
        <f>VLOOKUP(B12,'[1]1_문헌특성'!D:BF,7,0)</f>
        <v>흉부종양</v>
      </c>
      <c r="F12" s="19" t="str">
        <f>VLOOKUP(B12,'[1]1_문헌특성'!D:BF,9,0)</f>
        <v>국소 진행성 비소세포폐암</v>
      </c>
      <c r="G12" s="24" t="s">
        <v>249</v>
      </c>
      <c r="H12" s="18" t="s">
        <v>248</v>
      </c>
      <c r="I12" s="24" t="s">
        <v>250</v>
      </c>
      <c r="J12" s="23" t="s">
        <v>251</v>
      </c>
      <c r="K12" s="24" t="s">
        <v>249</v>
      </c>
      <c r="L12" s="25" t="s">
        <v>252</v>
      </c>
      <c r="M12" s="24" t="s">
        <v>249</v>
      </c>
      <c r="N12" s="25" t="s">
        <v>252</v>
      </c>
      <c r="O12" s="24" t="s">
        <v>250</v>
      </c>
      <c r="P12" s="26" t="s">
        <v>253</v>
      </c>
      <c r="Q12" s="24" t="s">
        <v>249</v>
      </c>
      <c r="R12" s="26" t="s">
        <v>257</v>
      </c>
      <c r="S12" s="18" t="s">
        <v>495</v>
      </c>
      <c r="T12" s="18"/>
      <c r="U12" s="24" t="s">
        <v>249</v>
      </c>
      <c r="V12" s="18" t="s">
        <v>255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2:40" s="20" customFormat="1" ht="13.5" x14ac:dyDescent="0.3">
      <c r="B13" s="18">
        <v>7485</v>
      </c>
      <c r="C13" s="19" t="str">
        <f>VLOOKUP(B13,'[1]1_문헌특성'!D:BF,2,0)</f>
        <v>Sakurai (2002)</v>
      </c>
      <c r="D13" s="19" t="str">
        <f>VLOOKUP(B13,'[1]1_문헌특성'!D:BF,3,0)</f>
        <v>NRCT</v>
      </c>
      <c r="E13" s="19" t="str">
        <f>VLOOKUP(B13,'[1]1_문헌특성'!D:BF,7,0)</f>
        <v>흉부종양</v>
      </c>
      <c r="F13" s="19" t="str">
        <f>VLOOKUP(B13,'[1]1_문헌특성'!D:BF,9,0)</f>
        <v>비소세포 폐암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4" t="s">
        <v>254</v>
      </c>
      <c r="X13" s="18" t="s">
        <v>438</v>
      </c>
      <c r="Y13" s="24" t="s">
        <v>254</v>
      </c>
      <c r="Z13" s="18" t="s">
        <v>266</v>
      </c>
      <c r="AA13" s="24" t="s">
        <v>254</v>
      </c>
      <c r="AB13" s="18" t="s">
        <v>267</v>
      </c>
      <c r="AC13" s="24" t="s">
        <v>249</v>
      </c>
      <c r="AD13" s="18" t="s">
        <v>268</v>
      </c>
      <c r="AE13" s="24" t="s">
        <v>250</v>
      </c>
      <c r="AF13" s="18" t="s">
        <v>187</v>
      </c>
      <c r="AG13" s="24" t="s">
        <v>249</v>
      </c>
      <c r="AH13" s="25" t="s">
        <v>252</v>
      </c>
      <c r="AI13" s="24" t="s">
        <v>249</v>
      </c>
      <c r="AJ13" s="26" t="s">
        <v>260</v>
      </c>
      <c r="AK13" s="24" t="s">
        <v>249</v>
      </c>
      <c r="AL13" s="26" t="s">
        <v>257</v>
      </c>
      <c r="AM13" s="24" t="s">
        <v>249</v>
      </c>
      <c r="AN13" s="18" t="s">
        <v>269</v>
      </c>
    </row>
    <row r="14" spans="2:40" x14ac:dyDescent="0.3">
      <c r="B14" s="4">
        <v>18404</v>
      </c>
      <c r="C14" s="6" t="str">
        <f>VLOOKUP(B14,'[1]1_문헌특성'!D:BF,2,0)</f>
        <v>Kim (2015)</v>
      </c>
      <c r="D14" s="6" t="str">
        <f>VLOOKUP(B14,'[1]1_문헌특성'!D:BF,3,0)</f>
        <v>NRCT</v>
      </c>
      <c r="E14" s="6" t="str">
        <f>VLOOKUP(B14,'[1]1_문헌특성'!D:BF,7,0)</f>
        <v>흉부종양</v>
      </c>
      <c r="F14" s="6" t="str">
        <f>VLOOKUP(B14,'[1]1_문헌특성'!D:BF,9,0)</f>
        <v>폐암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2:40" s="20" customFormat="1" x14ac:dyDescent="0.3"/>
    <row r="16" spans="2:40" s="20" customFormat="1" x14ac:dyDescent="0.3"/>
    <row r="17" s="20" customFormat="1" x14ac:dyDescent="0.3"/>
    <row r="18" s="20" customFormat="1" x14ac:dyDescent="0.3"/>
    <row r="19" s="20" customFormat="1" x14ac:dyDescent="0.3"/>
  </sheetData>
  <sheetProtection algorithmName="SHA-512" hashValue="aUoAh5LMmeOVnqcb4d1J8I2ZINi8M0H2JX5qQoVOsy+ckT2rE1ya4GHQgSvBwXOjbejE9ZYpGDla8IKQgY1yxA==" saltValue="bLWtW1RuyKEQxZx3bxAvUQ==" spinCount="100000" sheet="1" objects="1" scenarios="1" selectLockedCells="1" selectUnlockedCells="1"/>
  <autoFilter ref="B7:AN14"/>
  <phoneticPr fontId="1" type="noConversion"/>
  <conditionalFormatting sqref="G12">
    <cfRule type="containsText" dxfId="110" priority="213" operator="containsText" text="H">
      <formula>NOT(ISERROR(SEARCH("H",G12)))</formula>
    </cfRule>
    <cfRule type="containsText" dxfId="109" priority="214" operator="containsText" text="U">
      <formula>NOT(ISERROR(SEARCH("U",G12)))</formula>
    </cfRule>
  </conditionalFormatting>
  <conditionalFormatting sqref="G12">
    <cfRule type="containsText" dxfId="108" priority="215" operator="containsText" text="L">
      <formula>NOT(ISERROR(SEARCH("L",G12)))</formula>
    </cfRule>
  </conditionalFormatting>
  <conditionalFormatting sqref="I12">
    <cfRule type="containsText" dxfId="107" priority="210" operator="containsText" text="H">
      <formula>NOT(ISERROR(SEARCH("H",I12)))</formula>
    </cfRule>
    <cfRule type="containsText" dxfId="106" priority="211" operator="containsText" text="U">
      <formula>NOT(ISERROR(SEARCH("U",I12)))</formula>
    </cfRule>
  </conditionalFormatting>
  <conditionalFormatting sqref="I12">
    <cfRule type="containsText" dxfId="105" priority="212" operator="containsText" text="L">
      <formula>NOT(ISERROR(SEARCH("L",I12)))</formula>
    </cfRule>
  </conditionalFormatting>
  <conditionalFormatting sqref="K12">
    <cfRule type="containsText" dxfId="104" priority="207" operator="containsText" text="H">
      <formula>NOT(ISERROR(SEARCH("H",K12)))</formula>
    </cfRule>
    <cfRule type="containsText" dxfId="103" priority="208" operator="containsText" text="U">
      <formula>NOT(ISERROR(SEARCH("U",K12)))</formula>
    </cfRule>
  </conditionalFormatting>
  <conditionalFormatting sqref="K12">
    <cfRule type="containsText" dxfId="102" priority="209" operator="containsText" text="L">
      <formula>NOT(ISERROR(SEARCH("L",K12)))</formula>
    </cfRule>
  </conditionalFormatting>
  <conditionalFormatting sqref="M12">
    <cfRule type="containsText" dxfId="101" priority="204" operator="containsText" text="H">
      <formula>NOT(ISERROR(SEARCH("H",M12)))</formula>
    </cfRule>
    <cfRule type="containsText" dxfId="100" priority="205" operator="containsText" text="U">
      <formula>NOT(ISERROR(SEARCH("U",M12)))</formula>
    </cfRule>
  </conditionalFormatting>
  <conditionalFormatting sqref="M12">
    <cfRule type="containsText" dxfId="99" priority="206" operator="containsText" text="L">
      <formula>NOT(ISERROR(SEARCH("L",M12)))</formula>
    </cfRule>
  </conditionalFormatting>
  <conditionalFormatting sqref="Q12">
    <cfRule type="containsText" dxfId="98" priority="198" operator="containsText" text="H">
      <formula>NOT(ISERROR(SEARCH("H",Q12)))</formula>
    </cfRule>
    <cfRule type="containsText" dxfId="97" priority="199" operator="containsText" text="U">
      <formula>NOT(ISERROR(SEARCH("U",Q12)))</formula>
    </cfRule>
  </conditionalFormatting>
  <conditionalFormatting sqref="Q12">
    <cfRule type="containsText" dxfId="96" priority="200" operator="containsText" text="L">
      <formula>NOT(ISERROR(SEARCH("L",Q12)))</formula>
    </cfRule>
  </conditionalFormatting>
  <conditionalFormatting sqref="O12">
    <cfRule type="containsText" dxfId="95" priority="195" operator="containsText" text="H">
      <formula>NOT(ISERROR(SEARCH("H",O12)))</formula>
    </cfRule>
    <cfRule type="containsText" dxfId="94" priority="196" operator="containsText" text="U">
      <formula>NOT(ISERROR(SEARCH("U",O12)))</formula>
    </cfRule>
  </conditionalFormatting>
  <conditionalFormatting sqref="O12">
    <cfRule type="containsText" dxfId="93" priority="197" operator="containsText" text="L">
      <formula>NOT(ISERROR(SEARCH("L",O12)))</formula>
    </cfRule>
  </conditionalFormatting>
  <conditionalFormatting sqref="U12">
    <cfRule type="containsText" dxfId="92" priority="191" operator="containsText" text="L">
      <formula>NOT(ISERROR(SEARCH("L",U12)))</formula>
    </cfRule>
  </conditionalFormatting>
  <conditionalFormatting sqref="U12">
    <cfRule type="containsText" dxfId="91" priority="189" operator="containsText" text="H">
      <formula>NOT(ISERROR(SEARCH("H",U12)))</formula>
    </cfRule>
    <cfRule type="containsText" dxfId="90" priority="190" operator="containsText" text="U">
      <formula>NOT(ISERROR(SEARCH("U",U12)))</formula>
    </cfRule>
  </conditionalFormatting>
  <conditionalFormatting sqref="K8:K11">
    <cfRule type="containsText" dxfId="89" priority="180" operator="containsText" text="H">
      <formula>NOT(ISERROR(SEARCH("H",K8)))</formula>
    </cfRule>
    <cfRule type="containsText" dxfId="88" priority="181" operator="containsText" text="U">
      <formula>NOT(ISERROR(SEARCH("U",K8)))</formula>
    </cfRule>
  </conditionalFormatting>
  <conditionalFormatting sqref="K8:K11">
    <cfRule type="containsText" dxfId="87" priority="182" operator="containsText" text="L">
      <formula>NOT(ISERROR(SEARCH("L",K8)))</formula>
    </cfRule>
  </conditionalFormatting>
  <conditionalFormatting sqref="M8:M11">
    <cfRule type="containsText" dxfId="86" priority="171" operator="containsText" text="H">
      <formula>NOT(ISERROR(SEARCH("H",M8)))</formula>
    </cfRule>
    <cfRule type="containsText" dxfId="85" priority="172" operator="containsText" text="U">
      <formula>NOT(ISERROR(SEARCH("U",M8)))</formula>
    </cfRule>
  </conditionalFormatting>
  <conditionalFormatting sqref="M8:M11">
    <cfRule type="containsText" dxfId="84" priority="173" operator="containsText" text="L">
      <formula>NOT(ISERROR(SEARCH("L",M8)))</formula>
    </cfRule>
  </conditionalFormatting>
  <conditionalFormatting sqref="O11">
    <cfRule type="containsText" dxfId="83" priority="153" operator="containsText" text="H">
      <formula>NOT(ISERROR(SEARCH("H",O11)))</formula>
    </cfRule>
    <cfRule type="containsText" dxfId="82" priority="154" operator="containsText" text="U">
      <formula>NOT(ISERROR(SEARCH("U",O11)))</formula>
    </cfRule>
  </conditionalFormatting>
  <conditionalFormatting sqref="O11">
    <cfRule type="containsText" dxfId="81" priority="155" operator="containsText" text="L">
      <formula>NOT(ISERROR(SEARCH("L",O11)))</formula>
    </cfRule>
  </conditionalFormatting>
  <conditionalFormatting sqref="Q11">
    <cfRule type="containsText" dxfId="80" priority="150" operator="containsText" text="H">
      <formula>NOT(ISERROR(SEARCH("H",Q11)))</formula>
    </cfRule>
    <cfRule type="containsText" dxfId="79" priority="151" operator="containsText" text="U">
      <formula>NOT(ISERROR(SEARCH("U",Q11)))</formula>
    </cfRule>
  </conditionalFormatting>
  <conditionalFormatting sqref="Q11">
    <cfRule type="containsText" dxfId="78" priority="152" operator="containsText" text="L">
      <formula>NOT(ISERROR(SEARCH("L",Q11)))</formula>
    </cfRule>
  </conditionalFormatting>
  <conditionalFormatting sqref="Q8:Q10">
    <cfRule type="containsText" dxfId="77" priority="138" operator="containsText" text="H">
      <formula>NOT(ISERROR(SEARCH("H",Q8)))</formula>
    </cfRule>
    <cfRule type="containsText" dxfId="76" priority="139" operator="containsText" text="U">
      <formula>NOT(ISERROR(SEARCH("U",Q8)))</formula>
    </cfRule>
  </conditionalFormatting>
  <conditionalFormatting sqref="Q8:Q10">
    <cfRule type="containsText" dxfId="75" priority="140" operator="containsText" text="L">
      <formula>NOT(ISERROR(SEARCH("L",Q8)))</formula>
    </cfRule>
  </conditionalFormatting>
  <conditionalFormatting sqref="U11">
    <cfRule type="containsText" dxfId="74" priority="131" operator="containsText" text="L">
      <formula>NOT(ISERROR(SEARCH("L",U11)))</formula>
    </cfRule>
  </conditionalFormatting>
  <conditionalFormatting sqref="U11">
    <cfRule type="containsText" dxfId="73" priority="129" operator="containsText" text="H">
      <formula>NOT(ISERROR(SEARCH("H",U11)))</formula>
    </cfRule>
    <cfRule type="containsText" dxfId="72" priority="130" operator="containsText" text="U">
      <formula>NOT(ISERROR(SEARCH("U",U11)))</formula>
    </cfRule>
  </conditionalFormatting>
  <conditionalFormatting sqref="G11">
    <cfRule type="containsText" dxfId="71" priority="126" operator="containsText" text="H">
      <formula>NOT(ISERROR(SEARCH("H",G11)))</formula>
    </cfRule>
    <cfRule type="containsText" dxfId="70" priority="127" operator="containsText" text="U">
      <formula>NOT(ISERROR(SEARCH("U",G11)))</formula>
    </cfRule>
  </conditionalFormatting>
  <conditionalFormatting sqref="G11">
    <cfRule type="containsText" dxfId="69" priority="128" operator="containsText" text="L">
      <formula>NOT(ISERROR(SEARCH("L",G11)))</formula>
    </cfRule>
  </conditionalFormatting>
  <conditionalFormatting sqref="I11">
    <cfRule type="containsText" dxfId="68" priority="123" operator="containsText" text="H">
      <formula>NOT(ISERROR(SEARCH("H",I11)))</formula>
    </cfRule>
    <cfRule type="containsText" dxfId="67" priority="124" operator="containsText" text="U">
      <formula>NOT(ISERROR(SEARCH("U",I11)))</formula>
    </cfRule>
  </conditionalFormatting>
  <conditionalFormatting sqref="I11">
    <cfRule type="containsText" dxfId="66" priority="125" operator="containsText" text="L">
      <formula>NOT(ISERROR(SEARCH("L",I11)))</formula>
    </cfRule>
  </conditionalFormatting>
  <conditionalFormatting sqref="G8">
    <cfRule type="containsText" dxfId="65" priority="108" operator="containsText" text="H">
      <formula>NOT(ISERROR(SEARCH("H",G8)))</formula>
    </cfRule>
    <cfRule type="containsText" dxfId="64" priority="109" operator="containsText" text="U">
      <formula>NOT(ISERROR(SEARCH("U",G8)))</formula>
    </cfRule>
  </conditionalFormatting>
  <conditionalFormatting sqref="G8">
    <cfRule type="containsText" dxfId="63" priority="110" operator="containsText" text="L">
      <formula>NOT(ISERROR(SEARCH("L",G8)))</formula>
    </cfRule>
  </conditionalFormatting>
  <conditionalFormatting sqref="I8">
    <cfRule type="containsText" dxfId="62" priority="105" operator="containsText" text="H">
      <formula>NOT(ISERROR(SEARCH("H",I8)))</formula>
    </cfRule>
    <cfRule type="containsText" dxfId="61" priority="106" operator="containsText" text="U">
      <formula>NOT(ISERROR(SEARCH("U",I8)))</formula>
    </cfRule>
  </conditionalFormatting>
  <conditionalFormatting sqref="I8">
    <cfRule type="containsText" dxfId="60" priority="107" operator="containsText" text="L">
      <formula>NOT(ISERROR(SEARCH("L",I8)))</formula>
    </cfRule>
  </conditionalFormatting>
  <conditionalFormatting sqref="O8">
    <cfRule type="containsText" dxfId="59" priority="102" operator="containsText" text="H">
      <formula>NOT(ISERROR(SEARCH("H",O8)))</formula>
    </cfRule>
    <cfRule type="containsText" dxfId="58" priority="103" operator="containsText" text="U">
      <formula>NOT(ISERROR(SEARCH("U",O8)))</formula>
    </cfRule>
  </conditionalFormatting>
  <conditionalFormatting sqref="O8">
    <cfRule type="containsText" dxfId="57" priority="104" operator="containsText" text="L">
      <formula>NOT(ISERROR(SEARCH("L",O8)))</formula>
    </cfRule>
  </conditionalFormatting>
  <conditionalFormatting sqref="U8">
    <cfRule type="containsText" dxfId="56" priority="101" operator="containsText" text="L">
      <formula>NOT(ISERROR(SEARCH("L",U8)))</formula>
    </cfRule>
  </conditionalFormatting>
  <conditionalFormatting sqref="U8">
    <cfRule type="containsText" dxfId="55" priority="99" operator="containsText" text="H">
      <formula>NOT(ISERROR(SEARCH("H",U8)))</formula>
    </cfRule>
    <cfRule type="containsText" dxfId="54" priority="100" operator="containsText" text="U">
      <formula>NOT(ISERROR(SEARCH("U",U8)))</formula>
    </cfRule>
  </conditionalFormatting>
  <conditionalFormatting sqref="G10">
    <cfRule type="containsText" dxfId="53" priority="93" operator="containsText" text="H">
      <formula>NOT(ISERROR(SEARCH("H",G10)))</formula>
    </cfRule>
    <cfRule type="containsText" dxfId="52" priority="94" operator="containsText" text="U">
      <formula>NOT(ISERROR(SEARCH("U",G10)))</formula>
    </cfRule>
  </conditionalFormatting>
  <conditionalFormatting sqref="G10">
    <cfRule type="containsText" dxfId="51" priority="95" operator="containsText" text="L">
      <formula>NOT(ISERROR(SEARCH("L",G10)))</formula>
    </cfRule>
  </conditionalFormatting>
  <conditionalFormatting sqref="I10">
    <cfRule type="containsText" dxfId="50" priority="90" operator="containsText" text="H">
      <formula>NOT(ISERROR(SEARCH("H",I10)))</formula>
    </cfRule>
    <cfRule type="containsText" dxfId="49" priority="91" operator="containsText" text="U">
      <formula>NOT(ISERROR(SEARCH("U",I10)))</formula>
    </cfRule>
  </conditionalFormatting>
  <conditionalFormatting sqref="I10">
    <cfRule type="containsText" dxfId="48" priority="92" operator="containsText" text="L">
      <formula>NOT(ISERROR(SEARCH("L",I10)))</formula>
    </cfRule>
  </conditionalFormatting>
  <conditionalFormatting sqref="O10">
    <cfRule type="containsText" dxfId="47" priority="87" operator="containsText" text="H">
      <formula>NOT(ISERROR(SEARCH("H",O10)))</formula>
    </cfRule>
    <cfRule type="containsText" dxfId="46" priority="88" operator="containsText" text="U">
      <formula>NOT(ISERROR(SEARCH("U",O10)))</formula>
    </cfRule>
  </conditionalFormatting>
  <conditionalFormatting sqref="O10">
    <cfRule type="containsText" dxfId="45" priority="89" operator="containsText" text="L">
      <formula>NOT(ISERROR(SEARCH("L",O10)))</formula>
    </cfRule>
  </conditionalFormatting>
  <conditionalFormatting sqref="U10">
    <cfRule type="containsText" dxfId="44" priority="86" operator="containsText" text="L">
      <formula>NOT(ISERROR(SEARCH("L",U10)))</formula>
    </cfRule>
  </conditionalFormatting>
  <conditionalFormatting sqref="U10">
    <cfRule type="containsText" dxfId="43" priority="84" operator="containsText" text="H">
      <formula>NOT(ISERROR(SEARCH("H",U10)))</formula>
    </cfRule>
    <cfRule type="containsText" dxfId="42" priority="85" operator="containsText" text="U">
      <formula>NOT(ISERROR(SEARCH("U",U10)))</formula>
    </cfRule>
  </conditionalFormatting>
  <conditionalFormatting sqref="U9">
    <cfRule type="containsText" dxfId="41" priority="83" operator="containsText" text="L">
      <formula>NOT(ISERROR(SEARCH("L",U9)))</formula>
    </cfRule>
  </conditionalFormatting>
  <conditionalFormatting sqref="U9">
    <cfRule type="containsText" dxfId="40" priority="81" operator="containsText" text="H">
      <formula>NOT(ISERROR(SEARCH("H",U9)))</formula>
    </cfRule>
    <cfRule type="containsText" dxfId="39" priority="82" operator="containsText" text="U">
      <formula>NOT(ISERROR(SEARCH("U",U9)))</formula>
    </cfRule>
  </conditionalFormatting>
  <conditionalFormatting sqref="G10:H10">
    <cfRule type="duplicateValues" dxfId="38" priority="80"/>
  </conditionalFormatting>
  <conditionalFormatting sqref="G9">
    <cfRule type="containsText" dxfId="37" priority="77" operator="containsText" text="H">
      <formula>NOT(ISERROR(SEARCH("H",G9)))</formula>
    </cfRule>
    <cfRule type="containsText" dxfId="36" priority="78" operator="containsText" text="U">
      <formula>NOT(ISERROR(SEARCH("U",G9)))</formula>
    </cfRule>
  </conditionalFormatting>
  <conditionalFormatting sqref="G9">
    <cfRule type="containsText" dxfId="35" priority="79" operator="containsText" text="L">
      <formula>NOT(ISERROR(SEARCH("L",G9)))</formula>
    </cfRule>
  </conditionalFormatting>
  <conditionalFormatting sqref="I9">
    <cfRule type="containsText" dxfId="34" priority="74" operator="containsText" text="H">
      <formula>NOT(ISERROR(SEARCH("H",I9)))</formula>
    </cfRule>
    <cfRule type="containsText" dxfId="33" priority="75" operator="containsText" text="U">
      <formula>NOT(ISERROR(SEARCH("U",I9)))</formula>
    </cfRule>
  </conditionalFormatting>
  <conditionalFormatting sqref="I9">
    <cfRule type="containsText" dxfId="32" priority="76" operator="containsText" text="L">
      <formula>NOT(ISERROR(SEARCH("L",I9)))</formula>
    </cfRule>
  </conditionalFormatting>
  <conditionalFormatting sqref="G9">
    <cfRule type="duplicateValues" dxfId="31" priority="73"/>
  </conditionalFormatting>
  <conditionalFormatting sqref="O9">
    <cfRule type="containsText" dxfId="30" priority="70" operator="containsText" text="H">
      <formula>NOT(ISERROR(SEARCH("H",O9)))</formula>
    </cfRule>
    <cfRule type="containsText" dxfId="29" priority="71" operator="containsText" text="U">
      <formula>NOT(ISERROR(SEARCH("U",O9)))</formula>
    </cfRule>
  </conditionalFormatting>
  <conditionalFormatting sqref="O9">
    <cfRule type="containsText" dxfId="28" priority="72" operator="containsText" text="L">
      <formula>NOT(ISERROR(SEARCH("L",O9)))</formula>
    </cfRule>
  </conditionalFormatting>
  <conditionalFormatting sqref="H9">
    <cfRule type="duplicateValues" dxfId="27" priority="66"/>
  </conditionalFormatting>
  <conditionalFormatting sqref="W13">
    <cfRule type="containsText" dxfId="26" priority="34" operator="containsText" text="H">
      <formula>NOT(ISERROR(SEARCH("H",W13)))</formula>
    </cfRule>
    <cfRule type="containsText" dxfId="25" priority="35" operator="containsText" text="U">
      <formula>NOT(ISERROR(SEARCH("U",W13)))</formula>
    </cfRule>
  </conditionalFormatting>
  <conditionalFormatting sqref="W13">
    <cfRule type="containsText" dxfId="24" priority="36" operator="containsText" text="L">
      <formula>NOT(ISERROR(SEARCH("L",W13)))</formula>
    </cfRule>
  </conditionalFormatting>
  <conditionalFormatting sqref="Y13">
    <cfRule type="containsText" dxfId="23" priority="31" operator="containsText" text="H">
      <formula>NOT(ISERROR(SEARCH("H",Y13)))</formula>
    </cfRule>
    <cfRule type="containsText" dxfId="22" priority="32" operator="containsText" text="U">
      <formula>NOT(ISERROR(SEARCH("U",Y13)))</formula>
    </cfRule>
  </conditionalFormatting>
  <conditionalFormatting sqref="Y13">
    <cfRule type="containsText" dxfId="21" priority="33" operator="containsText" text="L">
      <formula>NOT(ISERROR(SEARCH("L",Y13)))</formula>
    </cfRule>
  </conditionalFormatting>
  <conditionalFormatting sqref="AA13">
    <cfRule type="containsText" dxfId="20" priority="28" operator="containsText" text="H">
      <formula>NOT(ISERROR(SEARCH("H",AA13)))</formula>
    </cfRule>
    <cfRule type="containsText" dxfId="19" priority="29" operator="containsText" text="U">
      <formula>NOT(ISERROR(SEARCH("U",AA13)))</formula>
    </cfRule>
  </conditionalFormatting>
  <conditionalFormatting sqref="AA13">
    <cfRule type="containsText" dxfId="18" priority="30" operator="containsText" text="L">
      <formula>NOT(ISERROR(SEARCH("L",AA13)))</formula>
    </cfRule>
  </conditionalFormatting>
  <conditionalFormatting sqref="AC13">
    <cfRule type="containsText" dxfId="17" priority="25" operator="containsText" text="H">
      <formula>NOT(ISERROR(SEARCH("H",AC13)))</formula>
    </cfRule>
    <cfRule type="containsText" dxfId="16" priority="26" operator="containsText" text="U">
      <formula>NOT(ISERROR(SEARCH("U",AC13)))</formula>
    </cfRule>
  </conditionalFormatting>
  <conditionalFormatting sqref="AC13">
    <cfRule type="containsText" dxfId="15" priority="27" operator="containsText" text="L">
      <formula>NOT(ISERROR(SEARCH("L",AC13)))</formula>
    </cfRule>
  </conditionalFormatting>
  <conditionalFormatting sqref="AE13">
    <cfRule type="containsText" dxfId="14" priority="22" operator="containsText" text="H">
      <formula>NOT(ISERROR(SEARCH("H",AE13)))</formula>
    </cfRule>
    <cfRule type="containsText" dxfId="13" priority="23" operator="containsText" text="U">
      <formula>NOT(ISERROR(SEARCH("U",AE13)))</formula>
    </cfRule>
  </conditionalFormatting>
  <conditionalFormatting sqref="AE13">
    <cfRule type="containsText" dxfId="12" priority="24" operator="containsText" text="L">
      <formula>NOT(ISERROR(SEARCH("L",AE13)))</formula>
    </cfRule>
  </conditionalFormatting>
  <conditionalFormatting sqref="AG13">
    <cfRule type="containsText" dxfId="11" priority="19" operator="containsText" text="H">
      <formula>NOT(ISERROR(SEARCH("H",AG13)))</formula>
    </cfRule>
    <cfRule type="containsText" dxfId="10" priority="20" operator="containsText" text="U">
      <formula>NOT(ISERROR(SEARCH("U",AG13)))</formula>
    </cfRule>
  </conditionalFormatting>
  <conditionalFormatting sqref="AG13">
    <cfRule type="containsText" dxfId="9" priority="21" operator="containsText" text="L">
      <formula>NOT(ISERROR(SEARCH("L",AG13)))</formula>
    </cfRule>
  </conditionalFormatting>
  <conditionalFormatting sqref="AI13">
    <cfRule type="containsText" dxfId="8" priority="16" operator="containsText" text="H">
      <formula>NOT(ISERROR(SEARCH("H",AI13)))</formula>
    </cfRule>
    <cfRule type="containsText" dxfId="7" priority="17" operator="containsText" text="U">
      <formula>NOT(ISERROR(SEARCH("U",AI13)))</formula>
    </cfRule>
  </conditionalFormatting>
  <conditionalFormatting sqref="AI13">
    <cfRule type="containsText" dxfId="6" priority="18" operator="containsText" text="L">
      <formula>NOT(ISERROR(SEARCH("L",AI13)))</formula>
    </cfRule>
  </conditionalFormatting>
  <conditionalFormatting sqref="AK13">
    <cfRule type="containsText" dxfId="5" priority="13" operator="containsText" text="H">
      <formula>NOT(ISERROR(SEARCH("H",AK13)))</formula>
    </cfRule>
    <cfRule type="containsText" dxfId="4" priority="14" operator="containsText" text="U">
      <formula>NOT(ISERROR(SEARCH("U",AK13)))</formula>
    </cfRule>
  </conditionalFormatting>
  <conditionalFormatting sqref="AK13">
    <cfRule type="containsText" dxfId="3" priority="15" operator="containsText" text="L">
      <formula>NOT(ISERROR(SEARCH("L",AK13)))</formula>
    </cfRule>
  </conditionalFormatting>
  <conditionalFormatting sqref="AM13">
    <cfRule type="containsText" dxfId="2" priority="12" operator="containsText" text="L">
      <formula>NOT(ISERROR(SEARCH("L",AM13)))</formula>
    </cfRule>
  </conditionalFormatting>
  <conditionalFormatting sqref="AM13">
    <cfRule type="containsText" dxfId="1" priority="10" operator="containsText" text="H">
      <formula>NOT(ISERROR(SEARCH("H",AM13)))</formula>
    </cfRule>
    <cfRule type="containsText" dxfId="0" priority="11" operator="containsText" text="U">
      <formula>NOT(ISERROR(SEARCH("U",AM13)))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1_문헌특성</vt:lpstr>
      <vt:lpstr>2_결과지표_연속형</vt:lpstr>
      <vt:lpstr>3_결과지표_범주형</vt:lpstr>
      <vt:lpstr>4_비뚤림위험평가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2021-08-18T04:23:46Z</dcterms:created>
  <dcterms:modified xsi:type="dcterms:W3CDTF">2022-04-24T23:53:28Z</dcterms:modified>
</cp:coreProperties>
</file>