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신상진\재평가사업단\재평가수행\하지로봇\다발성경화증\공개용보고서\"/>
    </mc:Choice>
  </mc:AlternateContent>
  <bookViews>
    <workbookView xWindow="0" yWindow="0" windowWidth="28800" windowHeight="10275" tabRatio="749"/>
  </bookViews>
  <sheets>
    <sheet name="1_문헌특성" sheetId="10" r:id="rId1"/>
    <sheet name="결과지표_연속형" sheetId="11" r:id="rId2"/>
    <sheet name="결과지표_범주형" sheetId="12" r:id="rId3"/>
    <sheet name="비뚤림 위험평가" sheetId="17" r:id="rId4"/>
  </sheets>
  <definedNames>
    <definedName name="_AMO_UniqueIdentifier" hidden="1">"'c0148110-e8b7-4f53-964e-8082728da9a0'"</definedName>
    <definedName name="_xlnm._FilterDatabase" localSheetId="0" hidden="1">'1_문헌특성'!$A$5:$W$5</definedName>
    <definedName name="_xlnm._FilterDatabase" localSheetId="2" hidden="1">결과지표_범주형!#REF!</definedName>
    <definedName name="_xlnm._FilterDatabase" localSheetId="1" hidden="1">결과지표_연속형!$A$4:$V$355</definedName>
    <definedName name="_xlnm.Print_Area" localSheetId="0">'1_문헌특성'!$A$1:$W$9</definedName>
    <definedName name="_xlnm.Print_Area" localSheetId="2">결과지표_범주형!$A$1:$R$4</definedName>
    <definedName name="_xlnm.Print_Area" localSheetId="1">결과지표_연속형!$A$1:$U$4</definedName>
  </definedNames>
  <calcPr calcId="162913"/>
</workbook>
</file>

<file path=xl/calcChain.xml><?xml version="1.0" encoding="utf-8"?>
<calcChain xmlns="http://schemas.openxmlformats.org/spreadsheetml/2006/main">
  <c r="C215" i="11" l="1"/>
  <c r="C216" i="11"/>
  <c r="C217" i="11"/>
  <c r="C218" i="11"/>
  <c r="C219" i="11"/>
  <c r="C220" i="11"/>
  <c r="C221" i="11"/>
  <c r="C222" i="11"/>
  <c r="C223" i="11"/>
  <c r="C224" i="11"/>
  <c r="N11" i="10"/>
  <c r="C127" i="11" l="1"/>
  <c r="C128" i="11"/>
  <c r="C129" i="11"/>
  <c r="C130" i="11"/>
  <c r="C131" i="11"/>
  <c r="C132" i="11"/>
  <c r="C133" i="11"/>
  <c r="C134" i="11"/>
  <c r="C135" i="11"/>
  <c r="C136" i="11"/>
  <c r="C137" i="11"/>
  <c r="C138" i="11"/>
  <c r="C139" i="11"/>
  <c r="C140" i="11"/>
  <c r="C141" i="11"/>
  <c r="C142" i="11"/>
  <c r="C143" i="11"/>
  <c r="C144" i="11"/>
  <c r="C145" i="11"/>
  <c r="C146" i="11"/>
  <c r="C147" i="11"/>
  <c r="C148" i="11"/>
  <c r="C149" i="11"/>
  <c r="C150" i="11"/>
  <c r="C151" i="11"/>
  <c r="C152" i="11"/>
  <c r="C153" i="11"/>
  <c r="C154"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6" i="11" l="1"/>
  <c r="C7" i="11"/>
  <c r="C8"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95" i="11"/>
  <c r="C96" i="11"/>
  <c r="C97" i="11"/>
  <c r="C98" i="11"/>
  <c r="C99" i="11"/>
  <c r="C100" i="11"/>
  <c r="C101" i="11"/>
  <c r="C102" i="11"/>
  <c r="C103" i="11"/>
  <c r="C104" i="11"/>
  <c r="C105" i="11"/>
  <c r="C106" i="11"/>
  <c r="C107" i="11"/>
  <c r="C108" i="11"/>
  <c r="C109" i="11"/>
  <c r="C110" i="11"/>
  <c r="C111" i="11"/>
  <c r="C112" i="11"/>
  <c r="C113" i="11"/>
  <c r="C114" i="11"/>
  <c r="C115" i="11"/>
  <c r="C116" i="11"/>
  <c r="C117" i="11"/>
  <c r="C118" i="11"/>
  <c r="C119" i="11"/>
  <c r="C120" i="11"/>
  <c r="C121" i="11"/>
  <c r="C122" i="11"/>
  <c r="C123" i="11"/>
  <c r="C124" i="11"/>
  <c r="C125" i="11"/>
  <c r="C126" i="11"/>
  <c r="C155" i="11"/>
  <c r="C156" i="11"/>
  <c r="C157" i="11"/>
  <c r="C158" i="11"/>
  <c r="C159" i="11"/>
  <c r="C160" i="11"/>
  <c r="C161" i="11"/>
  <c r="C162" i="11"/>
  <c r="C163" i="11"/>
  <c r="C164" i="11"/>
  <c r="C165" i="11"/>
  <c r="C166" i="11"/>
  <c r="C167" i="11"/>
  <c r="C168" i="11"/>
  <c r="C169" i="11"/>
  <c r="C170" i="11"/>
  <c r="C171" i="11"/>
  <c r="C172" i="11"/>
  <c r="C173" i="11"/>
  <c r="C174" i="11"/>
  <c r="C175" i="11"/>
  <c r="C176" i="11"/>
  <c r="C177" i="11"/>
  <c r="C178" i="11"/>
  <c r="C179" i="11"/>
  <c r="C180" i="11"/>
  <c r="C181" i="11"/>
  <c r="C182" i="11"/>
  <c r="C183" i="11"/>
  <c r="C184" i="11"/>
  <c r="C185" i="11"/>
  <c r="C186" i="11"/>
  <c r="C187" i="11"/>
  <c r="C188" i="11"/>
  <c r="C189" i="11"/>
  <c r="C190" i="11"/>
  <c r="C191" i="11"/>
  <c r="C192" i="11"/>
  <c r="C193" i="11"/>
  <c r="C194" i="11"/>
  <c r="C195" i="11"/>
  <c r="C196" i="11"/>
  <c r="C197" i="11"/>
  <c r="C198" i="11"/>
  <c r="C199" i="11"/>
  <c r="C200" i="11"/>
  <c r="C201" i="11"/>
  <c r="C202" i="11"/>
  <c r="C203" i="11"/>
  <c r="C204" i="11"/>
  <c r="C205" i="11"/>
  <c r="C206" i="11"/>
  <c r="C207" i="11"/>
  <c r="C208" i="11"/>
  <c r="C209" i="11"/>
  <c r="C210" i="11"/>
  <c r="C211" i="11"/>
  <c r="C212" i="11"/>
  <c r="C213" i="11"/>
  <c r="C214" i="11"/>
  <c r="C225" i="11"/>
  <c r="C226" i="11"/>
  <c r="C227" i="11"/>
  <c r="C228" i="11"/>
  <c r="C229" i="11"/>
  <c r="C230" i="11"/>
  <c r="C231" i="11"/>
  <c r="C232" i="11"/>
  <c r="C233" i="11"/>
  <c r="C234" i="11"/>
  <c r="C235" i="11"/>
  <c r="C236" i="11"/>
  <c r="C237" i="11"/>
  <c r="C238" i="11"/>
  <c r="C239" i="11"/>
  <c r="C240" i="11"/>
  <c r="C241" i="11"/>
  <c r="C242" i="11"/>
  <c r="C243" i="11"/>
  <c r="C244" i="11"/>
  <c r="C245" i="11"/>
  <c r="C246" i="11"/>
  <c r="C247" i="11"/>
  <c r="C248" i="11"/>
  <c r="C249" i="11"/>
  <c r="C250" i="11"/>
  <c r="C251" i="11"/>
  <c r="C252" i="11"/>
  <c r="C253" i="11"/>
  <c r="C254" i="11"/>
  <c r="C255" i="11"/>
  <c r="C256" i="11"/>
  <c r="C257" i="11"/>
  <c r="C258" i="11"/>
  <c r="C259" i="11"/>
  <c r="C260" i="11"/>
  <c r="C261" i="11"/>
  <c r="C262" i="11"/>
  <c r="C263" i="11"/>
  <c r="C264" i="11"/>
  <c r="C265" i="11"/>
  <c r="C266" i="11"/>
  <c r="C267" i="11"/>
  <c r="C268" i="11"/>
  <c r="C269" i="11"/>
  <c r="C270" i="11"/>
  <c r="C271" i="11"/>
  <c r="C272" i="11"/>
  <c r="C273" i="11"/>
  <c r="C274" i="11"/>
  <c r="C275" i="11"/>
  <c r="C276" i="11"/>
  <c r="C277" i="11"/>
  <c r="C278" i="11"/>
  <c r="C279" i="11"/>
  <c r="C280" i="11"/>
  <c r="C281" i="11"/>
  <c r="C282" i="11"/>
  <c r="C283" i="11"/>
  <c r="C284" i="11"/>
  <c r="C285" i="11"/>
  <c r="C286" i="11"/>
  <c r="C287" i="11"/>
  <c r="C288" i="11"/>
  <c r="C289" i="11"/>
  <c r="C290" i="11"/>
  <c r="C291" i="11"/>
  <c r="C292" i="11"/>
  <c r="C293" i="11"/>
  <c r="C294" i="11"/>
  <c r="C295" i="11"/>
  <c r="C296" i="11"/>
  <c r="C297" i="11"/>
  <c r="C298" i="11"/>
  <c r="C299" i="11"/>
  <c r="C300" i="11"/>
  <c r="C301" i="11"/>
  <c r="C302" i="11"/>
  <c r="C303" i="11"/>
  <c r="C304" i="11"/>
  <c r="C305" i="11"/>
  <c r="C306" i="11"/>
  <c r="C307" i="11"/>
  <c r="C308" i="11"/>
  <c r="C309" i="11"/>
  <c r="C310" i="11"/>
  <c r="C311" i="11"/>
  <c r="C312" i="11"/>
  <c r="C313" i="11"/>
  <c r="C314" i="11"/>
  <c r="C315" i="11"/>
  <c r="C316" i="11"/>
  <c r="C317" i="11"/>
  <c r="C318" i="11"/>
  <c r="C319" i="11"/>
  <c r="C320" i="11"/>
  <c r="C321" i="11"/>
  <c r="C322" i="11"/>
  <c r="C323" i="11"/>
  <c r="C324" i="11"/>
  <c r="C325" i="11"/>
  <c r="C326" i="11"/>
  <c r="C327" i="11"/>
  <c r="C328" i="11"/>
  <c r="C329" i="11"/>
  <c r="C330" i="11"/>
  <c r="C331" i="11"/>
  <c r="C332" i="11"/>
  <c r="C333" i="11"/>
  <c r="C334" i="11"/>
  <c r="C335" i="11"/>
  <c r="C336" i="11"/>
  <c r="C337" i="11"/>
  <c r="C338" i="11"/>
  <c r="C339" i="11"/>
  <c r="C340" i="11"/>
  <c r="C341" i="11"/>
  <c r="C342" i="11"/>
  <c r="C343" i="11"/>
  <c r="C344" i="11"/>
  <c r="C345" i="11"/>
  <c r="C346" i="11"/>
  <c r="C347" i="11"/>
  <c r="C348" i="11"/>
  <c r="C349" i="11"/>
  <c r="C350" i="11"/>
  <c r="C351" i="11"/>
  <c r="C352" i="11"/>
  <c r="C353" i="11"/>
  <c r="C354" i="11"/>
  <c r="C355" i="11"/>
  <c r="C5" i="11"/>
  <c r="S191" i="11" l="1"/>
  <c r="S192" i="11"/>
  <c r="S193" i="11"/>
  <c r="S194" i="11"/>
  <c r="S195" i="11"/>
  <c r="S196" i="11"/>
  <c r="S197" i="11"/>
  <c r="S198" i="11"/>
  <c r="S199" i="11"/>
  <c r="S200" i="11"/>
  <c r="S201" i="11"/>
  <c r="S190" i="11"/>
  <c r="N214" i="11" l="1"/>
  <c r="K214" i="11"/>
  <c r="N213" i="11"/>
  <c r="K213" i="11"/>
  <c r="N212" i="11"/>
  <c r="K212" i="11"/>
  <c r="N211" i="11"/>
  <c r="K211" i="11"/>
  <c r="N210" i="11"/>
  <c r="K210" i="11"/>
  <c r="N209" i="11"/>
  <c r="K209" i="11"/>
  <c r="N208" i="11"/>
  <c r="K208" i="11"/>
  <c r="N207" i="11"/>
  <c r="K207" i="11"/>
  <c r="N206" i="11"/>
  <c r="K206" i="11"/>
  <c r="N205" i="11"/>
  <c r="K205" i="11"/>
  <c r="N204" i="11"/>
  <c r="K204" i="11"/>
  <c r="N203" i="11"/>
  <c r="K203" i="11"/>
  <c r="N202" i="11"/>
  <c r="K202" i="11"/>
  <c r="N12" i="10"/>
  <c r="B13" i="12" l="1"/>
  <c r="N9" i="10" l="1"/>
  <c r="N8" i="10"/>
  <c r="N7" i="10"/>
  <c r="I7" i="10"/>
</calcChain>
</file>

<file path=xl/sharedStrings.xml><?xml version="1.0" encoding="utf-8"?>
<sst xmlns="http://schemas.openxmlformats.org/spreadsheetml/2006/main" count="3241" uniqueCount="491">
  <si>
    <t>비고</t>
    <phoneticPr fontId="1" type="noConversion"/>
  </si>
  <si>
    <t>연구국가</t>
    <phoneticPr fontId="1" type="noConversion"/>
  </si>
  <si>
    <t>결과변수</t>
    <phoneticPr fontId="1" type="noConversion"/>
  </si>
  <si>
    <t>측정시점
(개월)</t>
    <phoneticPr fontId="1" type="noConversion"/>
  </si>
  <si>
    <t>중재군</t>
    <phoneticPr fontId="1" type="noConversion"/>
  </si>
  <si>
    <t>대조군</t>
    <phoneticPr fontId="1" type="noConversion"/>
  </si>
  <si>
    <t>두 군간 차이</t>
    <phoneticPr fontId="1" type="noConversion"/>
  </si>
  <si>
    <t>비고</t>
    <phoneticPr fontId="1" type="noConversion"/>
  </si>
  <si>
    <t xml:space="preserve">mean </t>
    <phoneticPr fontId="1" type="noConversion"/>
  </si>
  <si>
    <t>SD</t>
    <phoneticPr fontId="1" type="noConversion"/>
  </si>
  <si>
    <t>P value</t>
    <phoneticPr fontId="1" type="noConversion"/>
  </si>
  <si>
    <t>대조군(C)</t>
    <phoneticPr fontId="1" type="noConversion"/>
  </si>
  <si>
    <t>연구대상자 수</t>
    <phoneticPr fontId="1" type="noConversion"/>
  </si>
  <si>
    <t>추적관찰기간
(개월)</t>
    <phoneticPr fontId="1" type="noConversion"/>
  </si>
  <si>
    <t>선택/배제기준</t>
    <phoneticPr fontId="1" type="noConversion"/>
  </si>
  <si>
    <t>중재군(I)</t>
    <phoneticPr fontId="1" type="noConversion"/>
  </si>
  <si>
    <t>평균연령 (세)
전체 평균, 또는 각 군별 평균</t>
    <phoneticPr fontId="1" type="noConversion"/>
  </si>
  <si>
    <t>남성
(%)</t>
    <phoneticPr fontId="1" type="noConversion"/>
  </si>
  <si>
    <t>결과지표명</t>
    <phoneticPr fontId="1" type="noConversion"/>
  </si>
  <si>
    <t>변화량 SD</t>
    <phoneticPr fontId="1" type="noConversion"/>
  </si>
  <si>
    <t>N</t>
    <phoneticPr fontId="1" type="noConversion"/>
  </si>
  <si>
    <t>중재군명</t>
    <phoneticPr fontId="1" type="noConversion"/>
  </si>
  <si>
    <t>대조군명</t>
    <phoneticPr fontId="1" type="noConversion"/>
  </si>
  <si>
    <t>event</t>
    <phoneticPr fontId="1" type="noConversion"/>
  </si>
  <si>
    <t>Total N</t>
    <phoneticPr fontId="1" type="noConversion"/>
  </si>
  <si>
    <t>OR, RR, HR</t>
    <phoneticPr fontId="1" type="noConversion"/>
  </si>
  <si>
    <t>95% CI</t>
    <phoneticPr fontId="1" type="noConversion"/>
  </si>
  <si>
    <t>risk rate</t>
    <phoneticPr fontId="1" type="noConversion"/>
  </si>
  <si>
    <t>단위</t>
    <phoneticPr fontId="1" type="noConversion"/>
  </si>
  <si>
    <t>1. 선택문헌의 특성</t>
    <phoneticPr fontId="1" type="noConversion"/>
  </si>
  <si>
    <t xml:space="preserve">no. </t>
    <phoneticPr fontId="1" type="noConversion"/>
  </si>
  <si>
    <t>대상자 모집기간</t>
    <phoneticPr fontId="1" type="noConversion"/>
  </si>
  <si>
    <t>질환명</t>
    <phoneticPr fontId="1" type="noConversion"/>
  </si>
  <si>
    <t>특이적인것 기재(예.  특정 도구 몇 점 이상인 사람만 선택,  진단일 기준 O개월내 선택 등)</t>
    <phoneticPr fontId="1" type="noConversion"/>
  </si>
  <si>
    <t>중재군 프로그램
주당횟수, 회당 시간, 프로그램 기간</t>
    <phoneticPr fontId="1" type="noConversion"/>
  </si>
  <si>
    <t>중재군기기명</t>
    <phoneticPr fontId="1" type="noConversion"/>
  </si>
  <si>
    <t>대조군 프로그램
주당횟수, 회당 시간, 프로그램 기간</t>
    <phoneticPr fontId="1" type="noConversion"/>
  </si>
  <si>
    <t>측정도구/ 단위</t>
    <phoneticPr fontId="1" type="noConversion"/>
  </si>
  <si>
    <t>1저자 (연도)</t>
    <phoneticPr fontId="1" type="noConversion"/>
  </si>
  <si>
    <t>RCT</t>
    <phoneticPr fontId="1" type="noConversion"/>
  </si>
  <si>
    <t xml:space="preserve">Trial명(NCT no.)
(있는 경우)
예. </t>
    <phoneticPr fontId="1" type="noConversion"/>
  </si>
  <si>
    <t>총</t>
    <phoneticPr fontId="1" type="noConversion"/>
  </si>
  <si>
    <t>중재군
(N명)</t>
    <phoneticPr fontId="1" type="noConversion"/>
  </si>
  <si>
    <t>대조군
(N명</t>
    <phoneticPr fontId="1" type="noConversion"/>
  </si>
  <si>
    <t>탈락률(%)
전체(중재 vs. 대조)</t>
    <phoneticPr fontId="1" type="noConversion"/>
  </si>
  <si>
    <t>중재기기 설명</t>
    <phoneticPr fontId="1" type="noConversion"/>
  </si>
  <si>
    <t>대조군 설명</t>
    <phoneticPr fontId="1" type="noConversion"/>
  </si>
  <si>
    <t>연구설계
(RCT, NRCT)</t>
    <phoneticPr fontId="1" type="noConversion"/>
  </si>
  <si>
    <t>연구설계</t>
    <phoneticPr fontId="1" type="noConversion"/>
  </si>
  <si>
    <t>no.</t>
    <phoneticPr fontId="1" type="noConversion"/>
  </si>
  <si>
    <t>Gait speed</t>
    <phoneticPr fontId="1" type="noConversion"/>
  </si>
  <si>
    <t>중재직후(4주)</t>
    <phoneticPr fontId="1" type="noConversion"/>
  </si>
  <si>
    <t>최종-기저평균차(변화량)</t>
    <phoneticPr fontId="1" type="noConversion"/>
  </si>
  <si>
    <t>저자결론</t>
    <phoneticPr fontId="1" type="noConversion"/>
  </si>
  <si>
    <t>Cadence</t>
    <phoneticPr fontId="1" type="noConversion"/>
  </si>
  <si>
    <t>steps/min</t>
    <phoneticPr fontId="1" type="noConversion"/>
  </si>
  <si>
    <t>s</t>
    <phoneticPr fontId="1" type="noConversion"/>
  </si>
  <si>
    <t>점수</t>
    <phoneticPr fontId="1" type="noConversion"/>
  </si>
  <si>
    <t>중재후 3개월</t>
    <phoneticPr fontId="1" type="noConversion"/>
  </si>
  <si>
    <t>Schwartz (2012)</t>
  </si>
  <si>
    <t>로봇(RAGT)</t>
    <phoneticPr fontId="1" type="noConversion"/>
  </si>
  <si>
    <t>Lokomat</t>
    <phoneticPr fontId="1" type="noConversion"/>
  </si>
  <si>
    <t>다발성경화증</t>
    <phoneticPr fontId="1" type="noConversion"/>
  </si>
  <si>
    <t>보행 및 균형운동, 앉고 서기,  보행보조기 없이 걷기 등을 받음</t>
    <phoneticPr fontId="1" type="noConversion"/>
  </si>
  <si>
    <t>중증 보행장애가 있는 다발성경화증 환자에서 로봇보조훈련은 안전하고 효과적인 치료옵션이 될 수 있음</t>
    <phoneticPr fontId="1" type="noConversion"/>
  </si>
  <si>
    <t>NR</t>
    <phoneticPr fontId="1" type="noConversion"/>
  </si>
  <si>
    <t>이스라엘</t>
    <phoneticPr fontId="1" type="noConversion"/>
  </si>
  <si>
    <t>로봇 기기명</t>
    <phoneticPr fontId="1" type="noConversion"/>
  </si>
  <si>
    <t>질환</t>
    <phoneticPr fontId="1" type="noConversion"/>
  </si>
  <si>
    <t>m</t>
    <phoneticPr fontId="1" type="noConversion"/>
  </si>
  <si>
    <t>중재후 6개월</t>
    <phoneticPr fontId="1" type="noConversion"/>
  </si>
  <si>
    <t>−0.01</t>
  </si>
  <si>
    <t>–6.5</t>
  </si>
  <si>
    <t>–12.5</t>
  </si>
  <si>
    <t>–13.0</t>
  </si>
  <si>
    <t>−4.1</t>
  </si>
  <si>
    <t>−0.02</t>
  </si>
  <si>
    <t>−3.2</t>
  </si>
  <si>
    <t>−6.0</t>
  </si>
  <si>
    <t>−2.8</t>
  </si>
  <si>
    <t xml:space="preserve">−0.29 </t>
  </si>
  <si>
    <t xml:space="preserve">−0.22 </t>
  </si>
  <si>
    <t xml:space="preserve">−0.21 </t>
  </si>
  <si>
    <t xml:space="preserve">−0.14 </t>
  </si>
  <si>
    <t xml:space="preserve">−0.38 </t>
  </si>
  <si>
    <t xml:space="preserve">−1.6 </t>
  </si>
  <si>
    <t xml:space="preserve">−3.9 </t>
  </si>
  <si>
    <t xml:space="preserve">–0.31 </t>
  </si>
  <si>
    <t xml:space="preserve">−0.27 </t>
  </si>
  <si>
    <t xml:space="preserve">−0.25 </t>
  </si>
  <si>
    <t xml:space="preserve">−1.2 </t>
  </si>
  <si>
    <t xml:space="preserve">−6.4 </t>
  </si>
  <si>
    <t>1. 판단근거</t>
    <phoneticPr fontId="1" type="noConversion"/>
  </si>
  <si>
    <t>1. 무작위 배정순서 생성(Random sequence generation)</t>
    <phoneticPr fontId="1" type="noConversion"/>
  </si>
  <si>
    <t>2. 배정순서 은폐(Allocation concealment)</t>
    <phoneticPr fontId="1" type="noConversion"/>
  </si>
  <si>
    <t>5. 불충분한 결과자료(Incomplete outcome data)</t>
    <phoneticPr fontId="1" type="noConversion"/>
  </si>
  <si>
    <t>6. 선택적 보고(Selective reporting)</t>
    <phoneticPr fontId="1" type="noConversion"/>
  </si>
  <si>
    <t>8. 판단근거</t>
    <phoneticPr fontId="1" type="noConversion"/>
  </si>
  <si>
    <t>7. 판단근거</t>
    <phoneticPr fontId="1" type="noConversion"/>
  </si>
  <si>
    <t>6. 판단근거</t>
    <phoneticPr fontId="1" type="noConversion"/>
  </si>
  <si>
    <t>5. 판단근거</t>
    <phoneticPr fontId="1" type="noConversion"/>
  </si>
  <si>
    <t>4. 판단근거</t>
    <phoneticPr fontId="1" type="noConversion"/>
  </si>
  <si>
    <t>3. 판단근거</t>
    <phoneticPr fontId="1" type="noConversion"/>
  </si>
  <si>
    <t>2. 판단근거</t>
    <phoneticPr fontId="1" type="noConversion"/>
  </si>
  <si>
    <t>U</t>
    <phoneticPr fontId="1" type="noConversion"/>
  </si>
  <si>
    <t>L</t>
    <phoneticPr fontId="1" type="noConversion"/>
  </si>
  <si>
    <t>H</t>
    <phoneticPr fontId="1" type="noConversion"/>
  </si>
  <si>
    <t>L: 낮음, H: 높음, U: 불확실, N: 해당없음</t>
    <phoneticPr fontId="1" type="noConversion"/>
  </si>
  <si>
    <t>7. 대상군 비교가능성</t>
    <phoneticPr fontId="1" type="noConversion"/>
  </si>
  <si>
    <t>8. 민간연구지원 비뚤림</t>
    <phoneticPr fontId="1" type="noConversion"/>
  </si>
  <si>
    <t xml:space="preserve">주요결과가 보행거리, 속도 등  객관적인 눈가림 여부에 영향을 받지 않는 경우 </t>
    <phoneticPr fontId="1" type="noConversion"/>
  </si>
  <si>
    <t>방법에 제시한 결과 보고함</t>
    <phoneticPr fontId="1" type="noConversion"/>
  </si>
  <si>
    <t>Block randomization with blocks of two was used.</t>
    <phoneticPr fontId="1" type="noConversion"/>
  </si>
  <si>
    <t>An independent blinded collaborator who was not involved in the treatment or care of patients performed the randomization.</t>
    <phoneticPr fontId="1" type="noConversion"/>
  </si>
  <si>
    <t xml:space="preserve">L </t>
    <phoneticPr fontId="1" type="noConversion"/>
  </si>
  <si>
    <t>탈락률이 43.8%으로 높음
(46.7 vs. 41.2)</t>
    <phoneticPr fontId="1" type="noConversion"/>
  </si>
  <si>
    <t>There are no conflicts of interest to be declared. In particular, there was no financial support for or influence on planning, performing, data analysis or publication of this trial by the manufacturer of the LokomatTM (Hocoma Inc., Zurich, Switzerland).</t>
  </si>
  <si>
    <t>Straudi (2020)</t>
    <phoneticPr fontId="1" type="noConversion"/>
  </si>
  <si>
    <t>Straudi (2016)</t>
    <phoneticPr fontId="1" type="noConversion"/>
  </si>
  <si>
    <t>Straudi (2013)</t>
    <phoneticPr fontId="1" type="noConversion"/>
  </si>
  <si>
    <t>RCT</t>
    <phoneticPr fontId="1" type="noConversion"/>
  </si>
  <si>
    <t>Lokomat</t>
    <phoneticPr fontId="1" type="noConversion"/>
  </si>
  <si>
    <t>L</t>
    <phoneticPr fontId="1" type="noConversion"/>
  </si>
  <si>
    <t>NCT02421731</t>
    <phoneticPr fontId="1" type="noConversion"/>
  </si>
  <si>
    <t>이탈리아</t>
    <phoneticPr fontId="1" type="noConversion"/>
  </si>
  <si>
    <t>해당사항 기술없음</t>
    <phoneticPr fontId="1" type="noConversion"/>
  </si>
  <si>
    <t>5.6(5.6 vs 11.1)</t>
    <phoneticPr fontId="1" type="noConversion"/>
  </si>
  <si>
    <t>∙ 중재군 56
∙ 대조군 55</t>
    <phoneticPr fontId="1" type="noConversion"/>
  </si>
  <si>
    <t>∙ 구성: treadmill, body weight support, obotic-driven gait orthosis</t>
    <phoneticPr fontId="1" type="noConversion"/>
  </si>
  <si>
    <t>진행성 다발성 경화증 및 보행장애가 있는 환자에서 RAGT는 우월하지는 않지만 긍정적이고 일시적인 보행속도 향상효과를 관찰할 수 있었음</t>
    <phoneticPr fontId="1" type="noConversion"/>
  </si>
  <si>
    <t xml:space="preserve">∙ EDSS 6-7점으로 정의되는 1차 또는 2차 진행성 다발성 경화증 및 중증 보행장애 </t>
    <phoneticPr fontId="1" type="noConversion"/>
  </si>
  <si>
    <t>T25FW speed</t>
    <phoneticPr fontId="1" type="noConversion"/>
  </si>
  <si>
    <t>중재후 3개월</t>
    <phoneticPr fontId="1" type="noConversion"/>
  </si>
  <si>
    <t>6MWT</t>
    <phoneticPr fontId="1" type="noConversion"/>
  </si>
  <si>
    <t>m</t>
    <phoneticPr fontId="1" type="noConversion"/>
  </si>
  <si>
    <t>s</t>
    <phoneticPr fontId="1" type="noConversion"/>
  </si>
  <si>
    <t>점수</t>
    <phoneticPr fontId="1" type="noConversion"/>
  </si>
  <si>
    <t>PHQ-9</t>
    <phoneticPr fontId="1" type="noConversion"/>
  </si>
  <si>
    <t>FSS</t>
    <phoneticPr fontId="1" type="noConversion"/>
  </si>
  <si>
    <t>%</t>
    <phoneticPr fontId="1" type="noConversion"/>
  </si>
  <si>
    <t>MSIS-29 motor component</t>
    <phoneticPr fontId="1" type="noConversion"/>
  </si>
  <si>
    <t>MSIS-29 psychological component</t>
    <phoneticPr fontId="1" type="noConversion"/>
  </si>
  <si>
    <t>SF-36 total</t>
    <phoneticPr fontId="1" type="noConversion"/>
  </si>
  <si>
    <t>Participants were allocated 1:1 to RAGT or CT using computer-generated allocation sequence managed by an external administrator.</t>
    <phoneticPr fontId="1" type="noConversion"/>
  </si>
  <si>
    <t>Researchers blinded to the patients’ allocation groups performed outcome measures and statistical analyses.</t>
    <phoneticPr fontId="1" type="noConversion"/>
  </si>
  <si>
    <t>Six patients (RAGT n = 2; CT n = 4) did not start the allocated treatment because of worsening MS (n = 1), acute intercurrent disease (n = 2) or withdrawal of consent to participate (n = 3).</t>
    <phoneticPr fontId="1" type="noConversion"/>
  </si>
  <si>
    <t>U</t>
    <phoneticPr fontId="1" type="noConversion"/>
  </si>
  <si>
    <t>N</t>
    <phoneticPr fontId="1" type="noConversion"/>
  </si>
  <si>
    <t>this trial was supported by a grant from the 2010–2012 Research Programme of Emilia Romagna Region [grant number 1786/2012]. The funding source had no role in the design of the study and did not have any role in its execution, analyses and interpretation of the data.</t>
    <phoneticPr fontId="1" type="noConversion"/>
  </si>
  <si>
    <t>NCT01435694</t>
    <phoneticPr fontId="1" type="noConversion"/>
  </si>
  <si>
    <t>∙ McDonald 등의 기준에 따라 1차 또는 2차 진행성 다발성 경화증 환자
∙ EDSS 6-7점으로 정의된 심각한 보행장애 환자</t>
    <phoneticPr fontId="1" type="noConversion"/>
  </si>
  <si>
    <t>RAGT는 중증 보행장애가 있는 진행성 다발성 경화증 환자에서 이동과 삶의 질에 대한 단기적 효과를 유도하는 치료법임</t>
    <phoneticPr fontId="1" type="noConversion"/>
  </si>
  <si>
    <t>10MWT</t>
    <phoneticPr fontId="1" type="noConversion"/>
  </si>
  <si>
    <t>m/s</t>
    <phoneticPr fontId="1" type="noConversion"/>
  </si>
  <si>
    <t>SF-36_PCS</t>
    <phoneticPr fontId="1" type="noConversion"/>
  </si>
  <si>
    <t>SF-36_MCS</t>
    <phoneticPr fontId="1" type="noConversion"/>
  </si>
  <si>
    <t>Participants were randomized to RAGT or conventional walking therapy (CWT) through a randomization stratification approach. Patients were grouped into strata defined by the severity of gait disability (EDSS rating: scores 6, 6.5, and 7) and then randomized separately within each stratum according to a block randomization of 4. Two random lists were generated for each treatment center (Ferrara and Pisa)</t>
    <phoneticPr fontId="1" type="noConversion"/>
  </si>
  <si>
    <t>Each list was managed by an administrator external to the research groups to prevent selection bias.</t>
    <phoneticPr fontId="1" type="noConversion"/>
  </si>
  <si>
    <t>Outcome measures were assessed prior to treatment initiation (T0), after 3 weeks (T1), after the end of treatment (T2), and at 3-month follow-up (T3) by a clinician blinded to the treatment received</t>
    <phoneticPr fontId="1" type="noConversion"/>
  </si>
  <si>
    <t>17.2(16.7 vs 17.8)</t>
    <phoneticPr fontId="1" type="noConversion"/>
  </si>
  <si>
    <t>Protocol에 보고된 결과지표 모두 보고함</t>
    <phoneticPr fontId="1" type="noConversion"/>
  </si>
  <si>
    <t>This research was supported by the Multiple Sclerosis Italian Society (grant 2010/R/6).</t>
    <phoneticPr fontId="1" type="noConversion"/>
  </si>
  <si>
    <t>2009.10.-2011.5.</t>
    <phoneticPr fontId="1" type="noConversion"/>
  </si>
  <si>
    <t>RAGT는 다발성 경화증 환자의 보행능력을 높이는데 효과적이며 엉덩이와 골반의 운동학적 복원에 도움이 될 수 있음</t>
    <phoneticPr fontId="1" type="noConversion"/>
  </si>
  <si>
    <t>∙ 1차 또는 2차 진행성, 재발성 다발성 경화증 환자(6개월 이내 relapse 없는 대상)
∙ EDSS 4.5-6.5점으로 정의된 환자</t>
    <phoneticPr fontId="1" type="noConversion"/>
  </si>
  <si>
    <t>11.1(11.1 vs 11.1)</t>
    <phoneticPr fontId="1" type="noConversion"/>
  </si>
  <si>
    <t>∙ 중재군 49.6
∙ 대조군 61.0</t>
    <phoneticPr fontId="1" type="noConversion"/>
  </si>
  <si>
    <t>중재 중(2주)</t>
    <phoneticPr fontId="1" type="noConversion"/>
  </si>
  <si>
    <t>중재 중(3주)</t>
    <phoneticPr fontId="1" type="noConversion"/>
  </si>
  <si>
    <t>ns</t>
    <phoneticPr fontId="1" type="noConversion"/>
  </si>
  <si>
    <t>Step length</t>
    <phoneticPr fontId="1" type="noConversion"/>
  </si>
  <si>
    <t>Step time</t>
    <phoneticPr fontId="1" type="noConversion"/>
  </si>
  <si>
    <t>Changes in pelvic and hip kinematic parameters 은 추출하지 않음</t>
    <phoneticPr fontId="1" type="noConversion"/>
  </si>
  <si>
    <t>Eighteen subjects were enrolled in this study (9 RAGT group and 9 CT group). Sixteen completed the training protocol and were included in the final analysis</t>
    <phoneticPr fontId="1" type="noConversion"/>
  </si>
  <si>
    <t>There are no financial or personal conflicts of interest to be declared by all authors.</t>
    <phoneticPr fontId="1" type="noConversion"/>
  </si>
  <si>
    <t>하지, 코어 스트레칭 운동, 하지 근육강화, 운동조정, 보행 및 균형운동</t>
    <phoneticPr fontId="1" type="noConversion"/>
  </si>
  <si>
    <t>하지, 코어 스트레칭, 하체 근육강화운동, 보행, 조정, 균형운동</t>
    <phoneticPr fontId="1" type="noConversion"/>
  </si>
  <si>
    <t>subjects were randomized to RAGT or CT through a stratified randomization approach</t>
    <phoneticPr fontId="1" type="noConversion"/>
  </si>
  <si>
    <t>Wier (2020)</t>
    <phoneticPr fontId="1" type="noConversion"/>
  </si>
  <si>
    <t>미국</t>
    <phoneticPr fontId="1" type="noConversion"/>
  </si>
  <si>
    <t>Lokomat</t>
  </si>
  <si>
    <t>체중부하트레드밀은 낙하산스타일의 하네시스에 의해 트레드밀에서 독립 보행을 하면서 체중부하를 할 수 있는 방식임</t>
    <phoneticPr fontId="1" type="noConversion"/>
  </si>
  <si>
    <t>중재직후(3주)</t>
    <phoneticPr fontId="1" type="noConversion"/>
  </si>
  <si>
    <t>로봇보조 BWSTT와 비보조 BWSTT의 삶의 질의 차이가 없었고, 두 중재 모두 삶의 질을 향상시킬 수 있음. 신체적인 지표는 R-T그룹이 T-R그룹보다 더 향상을 보임</t>
    <phoneticPr fontId="1" type="noConversion"/>
  </si>
  <si>
    <t>이상반응</t>
    <phoneticPr fontId="1" type="noConversion"/>
  </si>
  <si>
    <t>no adverse event</t>
    <phoneticPr fontId="1" type="noConversion"/>
  </si>
  <si>
    <t>측정도구가 명확한 주관적 지표</t>
    <phoneticPr fontId="1" type="noConversion"/>
  </si>
  <si>
    <t>washout over the 6 weeks did not occur; as a consequence, we could not analyze the second-phase treatment effects independently</t>
    <phoneticPr fontId="1" type="noConversion"/>
  </si>
  <si>
    <t>1. 휴지기 6주, 2. 탈락률 0, 3. 모든 단계별 결과보고가 일부 빠짐(T3-T4 변화량)</t>
    <phoneticPr fontId="1" type="noConversion"/>
  </si>
  <si>
    <t>Pompa (2017)</t>
  </si>
  <si>
    <t>NCT00156676</t>
    <phoneticPr fontId="1" type="noConversion"/>
  </si>
  <si>
    <t>9. cross over design에서의 비뚤림</t>
    <phoneticPr fontId="1" type="noConversion"/>
  </si>
  <si>
    <t>9. 판단근거</t>
    <phoneticPr fontId="1" type="noConversion"/>
  </si>
  <si>
    <t>N</t>
    <phoneticPr fontId="1" type="noConversion"/>
  </si>
  <si>
    <t>∙ 120분/회(로봇+물리치료): 로봇운동 40분(real walking 30분)
∙ 4주(총 12회)</t>
    <phoneticPr fontId="1" type="noConversion"/>
  </si>
  <si>
    <t>overground walking + 물리치료</t>
    <phoneticPr fontId="1" type="noConversion"/>
  </si>
  <si>
    <t>∙ 120분(보행+물리)/40분 지상보행 (10분 워밍업, cool-down 이 치료세션 사이에 추가)
∙ 보행장치를 가지고 80m의 실내 평면복도를 보행(필요시 휴식 허용)
∙ 4주(총 12회)</t>
    <phoneticPr fontId="1" type="noConversion"/>
  </si>
  <si>
    <t>T25FW Base line에서 20% 개선</t>
    <phoneticPr fontId="1" type="noConversion"/>
  </si>
  <si>
    <t>명</t>
    <phoneticPr fontId="1" type="noConversion"/>
  </si>
  <si>
    <t>탈락률은 20% 미만, modified ITT 분석시행</t>
    <phoneticPr fontId="1" type="noConversion"/>
  </si>
  <si>
    <t>Protocol에 보고된 Modified Ashworth Scale이 보고되지 않았지만 2차 변수 중 하나로 선택적 보고위험이 낮다고 평가함</t>
    <phoneticPr fontId="1" type="noConversion"/>
  </si>
  <si>
    <r>
      <t>ms</t>
    </r>
    <r>
      <rPr>
        <vertAlign val="superscript"/>
        <sz val="10"/>
        <rFont val="맑은 고딕"/>
        <family val="3"/>
        <charset val="129"/>
        <scheme val="minor"/>
      </rPr>
      <t xml:space="preserve"> −1</t>
    </r>
    <phoneticPr fontId="1" type="noConversion"/>
  </si>
  <si>
    <t>해당사항 없음</t>
    <phoneticPr fontId="1" type="noConversion"/>
  </si>
  <si>
    <t>43.8(46.7 vs. 41.2)</t>
    <phoneticPr fontId="1" type="noConversion"/>
  </si>
  <si>
    <t>NR(https://clinicaltrials.gov/의 연구시작 종료일: 2004.09 ~ 2007. 09)</t>
    <phoneticPr fontId="1" type="noConversion"/>
  </si>
  <si>
    <t>cross over RCT</t>
    <phoneticPr fontId="1" type="noConversion"/>
  </si>
  <si>
    <t>다발성경화증의 재발성 2차 진행성(RRSP) 또는 1차 진행성 환자
ㆍMcDonald criteria로 MS 진단받은 사람
ㆍ도움없이 25ft 독립보행이 가능한 사람
&lt;배제기준&gt;
ㆍ최근 심근 경색
ㆍ조절되지 않는 고혈압 또는 당뇨병
ㆍLokomat의 안전한 사용이 힘든 체중, 관절, 근골격손상, symptomatic orthostasis</t>
    <phoneticPr fontId="1" type="noConversion"/>
  </si>
  <si>
    <t>로봇(robot-assisted)</t>
    <phoneticPr fontId="1" type="noConversion"/>
  </si>
  <si>
    <r>
      <t xml:space="preserve">ㆍMcDonald 등의 기준에 따라 재발진행성, 1,2차 진행성 다발성 경화증 환자 
</t>
    </r>
    <r>
      <rPr>
        <sz val="10"/>
        <rFont val="맑은 고딕"/>
        <family val="3"/>
        <charset val="129"/>
      </rPr>
      <t>ㆍ</t>
    </r>
    <r>
      <rPr>
        <sz val="10"/>
        <rFont val="맑은 고딕"/>
        <family val="3"/>
        <charset val="129"/>
        <scheme val="minor"/>
      </rPr>
      <t>질병이 안정화된 환자(최근 3개월미만 relapse(재발)이 없는 대상자,
ㆍEDSS score 5–7점 대상자(심각한 보행장애)선택</t>
    </r>
    <phoneticPr fontId="1" type="noConversion"/>
  </si>
  <si>
    <t>p value로 sd 계산해야 함</t>
    <phoneticPr fontId="1" type="noConversion"/>
  </si>
  <si>
    <t>BBS</t>
    <phoneticPr fontId="1" type="noConversion"/>
  </si>
  <si>
    <t>EDSS</t>
    <phoneticPr fontId="1" type="noConversion"/>
  </si>
  <si>
    <t>FIM</t>
    <phoneticPr fontId="1" type="noConversion"/>
  </si>
  <si>
    <t>TUG</t>
    <phoneticPr fontId="1" type="noConversion"/>
  </si>
  <si>
    <t>MFIS</t>
    <phoneticPr fontId="1" type="noConversion"/>
  </si>
  <si>
    <t>SD값 대신 95% CI 보고, 변환</t>
    <phoneticPr fontId="1" type="noConversion"/>
  </si>
  <si>
    <t>2011.3-2014.1</t>
    <phoneticPr fontId="1" type="noConversion"/>
  </si>
  <si>
    <t>평행봉에서의 정적운동, 균형운동, 지상걷기 운동 등, 필요시 지팡이, 워커 등 사용</t>
    <phoneticPr fontId="1" type="noConversion"/>
  </si>
  <si>
    <t>RAGT는 다발성 경화증을 앓고있는 비 자율 보행 환자의 보행 능력을 향상 시켰으며 피로감 측면에서 이점이 있음</t>
    <phoneticPr fontId="1" type="noConversion"/>
  </si>
  <si>
    <t>Beer (2008)</t>
  </si>
  <si>
    <t>스위스</t>
    <phoneticPr fontId="1" type="noConversion"/>
  </si>
  <si>
    <t>중증 보행장애가 있는 다발성경화증 환자에서 로봇보조훈련은 효과적인 치료옵션이 될 수 있음</t>
    <phoneticPr fontId="1" type="noConversion"/>
  </si>
  <si>
    <t>Gandolfi (2014)</t>
  </si>
  <si>
    <t>NCT01564511</t>
    <phoneticPr fontId="1" type="noConversion"/>
  </si>
  <si>
    <t>2011.9-2013.11</t>
    <phoneticPr fontId="1" type="noConversion"/>
  </si>
  <si>
    <t>Gate Trainer1</t>
    <phoneticPr fontId="1" type="noConversion"/>
  </si>
  <si>
    <t>다발성 경화증 환자의 균형 장애는 RAGT와 SIBT에 의해 개선 될 수 있음.</t>
    <phoneticPr fontId="1" type="noConversion"/>
  </si>
  <si>
    <t>Vaney (2012)</t>
  </si>
  <si>
    <t>2007.4-2009.1</t>
    <phoneticPr fontId="1" type="noConversion"/>
  </si>
  <si>
    <t>EDSS 3.0-6.5를 가진 MS환자에서 RAGT가 over-graound walking traing에 비해 더 나은것 같지 않음</t>
    <phoneticPr fontId="1" type="noConversion"/>
  </si>
  <si>
    <t>m/sec</t>
    <phoneticPr fontId="1" type="noConversion"/>
  </si>
  <si>
    <t>(0.17–0.28)</t>
    <phoneticPr fontId="1" type="noConversion"/>
  </si>
  <si>
    <t>0.02–0.28</t>
    <phoneticPr fontId="1" type="noConversion"/>
  </si>
  <si>
    <t>0.00–0.14</t>
    <phoneticPr fontId="1" type="noConversion"/>
  </si>
  <si>
    <t xml:space="preserve">변화량에 대한 차이 </t>
  </si>
  <si>
    <t>meter</t>
    <phoneticPr fontId="1" type="noConversion"/>
  </si>
  <si>
    <t>(34–97)</t>
    <phoneticPr fontId="1" type="noConversion"/>
  </si>
  <si>
    <t>(62–101)</t>
    <phoneticPr fontId="1" type="noConversion"/>
  </si>
  <si>
    <t>2–38</t>
    <phoneticPr fontId="1" type="noConversion"/>
  </si>
  <si>
    <t>-17–40</t>
    <phoneticPr fontId="1" type="noConversion"/>
  </si>
  <si>
    <t xml:space="preserve">stride length </t>
    <phoneticPr fontId="1" type="noConversion"/>
  </si>
  <si>
    <t>cm</t>
    <phoneticPr fontId="1" type="noConversion"/>
  </si>
  <si>
    <t>(29–47)</t>
    <phoneticPr fontId="1" type="noConversion"/>
  </si>
  <si>
    <t>-1 to +8</t>
    <phoneticPr fontId="1" type="noConversion"/>
  </si>
  <si>
    <t>kp</t>
  </si>
  <si>
    <t>kp</t>
    <phoneticPr fontId="1" type="noConversion"/>
  </si>
  <si>
    <t xml:space="preserve">Gait speed </t>
    <phoneticPr fontId="1" type="noConversion"/>
  </si>
  <si>
    <t>cm/s</t>
    <phoneticPr fontId="1" type="noConversion"/>
  </si>
  <si>
    <t>중재직후(6주)</t>
    <phoneticPr fontId="1" type="noConversion"/>
  </si>
  <si>
    <t xml:space="preserve"> T0 vs T1</t>
    <phoneticPr fontId="1" type="noConversion"/>
  </si>
  <si>
    <t>중재후 1개월</t>
    <phoneticPr fontId="1" type="noConversion"/>
  </si>
  <si>
    <t xml:space="preserve"> T0 vs T2</t>
    <phoneticPr fontId="1" type="noConversion"/>
  </si>
  <si>
    <t>SOT(sensory organization balance test)-S(stable), EO(eye opening)</t>
    <phoneticPr fontId="1" type="noConversion"/>
  </si>
  <si>
    <t>SOT(sensory organization balance test)-S EC(eyes-closed condition)</t>
  </si>
  <si>
    <t>sec</t>
    <phoneticPr fontId="1" type="noConversion"/>
  </si>
  <si>
    <t>SOT(sensory organization balance test)-S Dome</t>
  </si>
  <si>
    <t>SOT(sensory organization balance test)-C(Compliant) EO(eyes-open condition)</t>
    <phoneticPr fontId="1" type="noConversion"/>
  </si>
  <si>
    <t>SOT(sensory organization balance test)-C(Compliant) EC(eyes-closed condition)</t>
    <phoneticPr fontId="1" type="noConversion"/>
  </si>
  <si>
    <t>SOT(sensory organization balance test)-C(Compliant) Dome</t>
    <phoneticPr fontId="1" type="noConversion"/>
  </si>
  <si>
    <t>SA(stabilometric assessment), EC(eyes-closed condition), Sway area</t>
    <phoneticPr fontId="1" type="noConversion"/>
  </si>
  <si>
    <t>mm2</t>
    <phoneticPr fontId="1" type="noConversion"/>
  </si>
  <si>
    <t>SA(stabilometric assessment), EC(eyes-closed condition) Length CoP</t>
    <phoneticPr fontId="1" type="noConversion"/>
  </si>
  <si>
    <t>mm</t>
  </si>
  <si>
    <t>SA(stabilometric assessment), EO(eyes-open condition), Sway area</t>
  </si>
  <si>
    <t>SA(stabilometric assessment), EO(eyes-open condition) Length CoP</t>
  </si>
  <si>
    <t>step/min</t>
  </si>
  <si>
    <t>cm</t>
  </si>
  <si>
    <t>% of cycle</t>
  </si>
  <si>
    <t>점수 0-100</t>
    <phoneticPr fontId="1" type="noConversion"/>
  </si>
  <si>
    <t>Well-Being VAS</t>
    <phoneticPr fontId="1" type="noConversion"/>
  </si>
  <si>
    <t>점수, 0-10</t>
    <phoneticPr fontId="1" type="noConversion"/>
  </si>
  <si>
    <t>점수, 0-100</t>
    <phoneticPr fontId="1" type="noConversion"/>
  </si>
  <si>
    <t>corrected p for multple testing, 아래 모든 결과변수 동일</t>
    <phoneticPr fontId="1" type="noConversion"/>
  </si>
  <si>
    <t>0-1</t>
    <phoneticPr fontId="1" type="noConversion"/>
  </si>
  <si>
    <t>−8.40</t>
  </si>
  <si>
    <t>−1.91</t>
  </si>
  <si>
    <t>−1.00</t>
  </si>
  <si>
    <t>−22.85</t>
  </si>
  <si>
    <t>3 0.09</t>
  </si>
  <si>
    <t>Harmonic ratio</t>
    <phoneticPr fontId="1" type="noConversion"/>
  </si>
  <si>
    <t>cognitive fatigue</t>
  </si>
  <si>
    <t>Würzburger Erschöpfungsinventar bei MS</t>
  </si>
  <si>
    <t>−3.92</t>
  </si>
  <si>
    <t>−3.04</t>
  </si>
  <si>
    <t>physical fatigue</t>
    <phoneticPr fontId="1" type="noConversion"/>
  </si>
  <si>
    <t>−4.77</t>
  </si>
  <si>
    <t>−2.91</t>
  </si>
  <si>
    <t>Pain-VAS</t>
  </si>
  <si>
    <t>−0.70</t>
  </si>
  <si>
    <t>modified Ashworth scale</t>
    <phoneticPr fontId="1" type="noConversion"/>
  </si>
  <si>
    <t>modified Ashworth scale</t>
  </si>
  <si>
    <t>−0.17</t>
  </si>
  <si>
    <t>−0.09</t>
  </si>
  <si>
    <t>0 (non-functional) to 5</t>
    <phoneticPr fontId="1" type="noConversion"/>
  </si>
  <si>
    <t>0-10</t>
    <phoneticPr fontId="1" type="noConversion"/>
  </si>
  <si>
    <t>between-group analysis obtained with Mann–Whitney U test between groups at T1.</t>
    <phoneticPr fontId="1" type="noConversion"/>
  </si>
  <si>
    <t>100mm</t>
    <phoneticPr fontId="1" type="noConversion"/>
  </si>
  <si>
    <t>-4 to +3</t>
    <phoneticPr fontId="1" type="noConversion"/>
  </si>
  <si>
    <t xml:space="preserve">0.5 points of FAC  </t>
    <phoneticPr fontId="1" type="noConversion"/>
  </si>
  <si>
    <t xml:space="preserve">2MWT 의미있는 개선  </t>
    <phoneticPr fontId="1" type="noConversion"/>
  </si>
  <si>
    <t>19.2m more walking during 2MWT</t>
    <phoneticPr fontId="1" type="noConversion"/>
  </si>
  <si>
    <t>OR</t>
    <phoneticPr fontId="1" type="noConversion"/>
  </si>
  <si>
    <t>1.08–17.00</t>
    <phoneticPr fontId="1" type="noConversion"/>
  </si>
  <si>
    <t>ankle sprain</t>
    <phoneticPr fontId="1" type="noConversion"/>
  </si>
  <si>
    <t>The randomization procedures were carried out thanks to a computer-generated list covered by straps to conceal the allocation.</t>
  </si>
  <si>
    <t>보행 등의 객관적 지표도 있음, FSS, 삶의 질은 PRO</t>
    <phoneticPr fontId="1" type="noConversion"/>
  </si>
  <si>
    <t>A blinded examiner performed the pre-treatment (T0) and post-treatment (T1) evaluations.</t>
    <phoneticPr fontId="1" type="noConversion"/>
  </si>
  <si>
    <t>탈락율 전체 14%, 그룹간 차이가 크지 않음, 사유 유사</t>
    <phoneticPr fontId="1" type="noConversion"/>
  </si>
  <si>
    <t>This study was supported by Santa Lucia Foundation and Italian Ministry of Health grant number GR 2011G</t>
  </si>
  <si>
    <t>Assessment was performed by an independent, blinded assessor (E.G.) at baseline, after three weeks, and at follow-up after six months</t>
    <phoneticPr fontId="1" type="noConversion"/>
  </si>
  <si>
    <t xml:space="preserve">randomly assigned eligible patients to the RAGT or SIBT according to a simple software-generated randomization scheme
</t>
    <phoneticPr fontId="1" type="noConversion"/>
  </si>
  <si>
    <t xml:space="preserve">주요결과가 보행거리, 속도 등  객관적인 눈가림 여부에 영향을 받지 않는 경우, FSS, 삶의질은 PRO임 </t>
    <phoneticPr fontId="1" type="noConversion"/>
  </si>
  <si>
    <t>Two patients in the RAGT and 2 in the SIBT did not complete the allocated intervention due to difficulty in transportation or medical complications to treatment sessions</t>
    <phoneticPr fontId="1" type="noConversion"/>
  </si>
  <si>
    <t>This work was supported by funding from the Italian Multiple Sclerosis Foundation grant (FISM 2009/R/27).</t>
  </si>
  <si>
    <t>A computer-generated randomization list was generated with stratification in 2 groups</t>
    <phoneticPr fontId="1" type="noConversion"/>
  </si>
  <si>
    <t>activity 측정은 기계가, 첫날과 마지막 날은 제외하고 분석. 보행은 눈가림에 영향을 덜 받음. 삶의 질은 PRO</t>
    <phoneticPr fontId="1" type="noConversion"/>
  </si>
  <si>
    <t>보행, 활동은 객관적 지표. 삶의 질은 영향을 받을 수도..</t>
    <phoneticPr fontId="1" type="noConversion"/>
  </si>
  <si>
    <t>ㆍ중증 MS 입원환자 (non-autonomous ambulant patients with MS)
ㆍEDSS score 6–7.5 
ㆍMMSE ≥24
ㆍaged 25-65
배제: 3개월 이내 Botulin toxin 맞은 사람, 보행을 방해하는 정형외과적, 신경계 질환, 심한 정신장애, MS의 재발, MS 관련 치료 변화, 수정된 Ashworth &gt; 3</t>
    <phoneticPr fontId="1" type="noConversion"/>
  </si>
  <si>
    <t>ㆍ재활을 위해 입원한 환자
ㆍ질병이 안정화된 환자(최근 3개월미만 relapse(재발)이 없는 대상자
ㆍ심각한 보행장애 EDSS 6.0–7.5
&lt;배제기준&gt;
ㆍ주요 정형외과적 문제 또는하지의 구축
ㆍ3 개월 이상 서 있거나 걸을 수 없는 경우
ㆍ심각한 동반질환 및 인지/정신과적 문제</t>
    <phoneticPr fontId="1" type="noConversion"/>
  </si>
  <si>
    <t>물리치료사 도움하에 걷기 훈련(walking over ground with assistance of a physical therapist)+multimodal rehab
ㆍ필요시 골반운동, 작업치료, 신경심리치료 추가</t>
    <phoneticPr fontId="1" type="noConversion"/>
  </si>
  <si>
    <t>ㆍOutpatients with relapsing remitting or secondary progressive MS
ㆍ30 ~ 60세
ㆍEDSS score 1.5~6.5
ㆍMMSE score ≥ 24
ㆍ도움없이 최소 1분간 자세유지, 15m 독립보행이 가능한 경우
&lt;배제기준&gt;
ㆍ모집전 재활치료경험
ㆍ모집 3개월전 MS 재발
ㆍ약물치료 변화 또는 paroxysmal vertigo있는 사람, 12주전 보톡스 치료를 받은 경우</t>
    <phoneticPr fontId="1" type="noConversion"/>
  </si>
  <si>
    <t xml:space="preserve">
ㆍ3가지 난이도의 운동으로 구성(Each session consisted of exercises fitting to three different levels of difficulty and repeated under three different sensory conditions)
ㆍlevel 1: 외부 불안정화자극에도 균형을 유지하도록 훈련
ㆍlevel 2: 무게중심 이동하면서 운동
ㆍlevel 3: 체중이동을 늘리고, 보폭을 늘려가며 운동</t>
    <phoneticPr fontId="1" type="noConversion"/>
  </si>
  <si>
    <t>ㆍage≥18
ㆍEDSS score 3.0~6.5
ㆍable to walk 14 m 
&lt;배제기준&gt;
ㆍ3개월전 MS의 급성 악화
ㆍ재활을 방해하는 의학적 장애(심혈관질환, 기립성 저혈압, 심한 욕창 등), 심한 골다공증, 심한 척추측만, 다리길이 차이</t>
    <phoneticPr fontId="1" type="noConversion"/>
  </si>
  <si>
    <t>물리치료사와 함께 그룹으로 walking (체육관 혹은 지면)
ㆍ운동시 환자가 선택한 보행보조기 사용가능</t>
    <phoneticPr fontId="1" type="noConversion"/>
  </si>
  <si>
    <t>Median/ IQR</t>
  </si>
  <si>
    <t>(0.09–0.27)</t>
    <phoneticPr fontId="1" type="noConversion"/>
  </si>
  <si>
    <t>(0.15–0.49)</t>
    <phoneticPr fontId="1" type="noConversion"/>
  </si>
  <si>
    <t>(44–137)</t>
    <phoneticPr fontId="1" type="noConversion"/>
  </si>
  <si>
    <t>(28–52)</t>
    <phoneticPr fontId="1" type="noConversion"/>
  </si>
  <si>
    <t>(0.19–0.42)</t>
    <phoneticPr fontId="1" type="noConversion"/>
  </si>
  <si>
    <t>(64–145)</t>
    <phoneticPr fontId="1" type="noConversion"/>
  </si>
  <si>
    <t>(31–44)</t>
    <phoneticPr fontId="1" type="noConversion"/>
  </si>
  <si>
    <t>2MWT</t>
    <phoneticPr fontId="1" type="noConversion"/>
  </si>
  <si>
    <t>3MWT</t>
    <phoneticPr fontId="1" type="noConversion"/>
  </si>
  <si>
    <t>SOT(sensory organization balance test)-S EC(eyes-closed condition)</t>
    <phoneticPr fontId="1" type="noConversion"/>
  </si>
  <si>
    <t>SOT(sensory organization balance test)-S Dome</t>
    <phoneticPr fontId="1" type="noConversion"/>
  </si>
  <si>
    <t>SA(stabilometric assessment), EO(eyes-open condition), Sway area</t>
    <phoneticPr fontId="1" type="noConversion"/>
  </si>
  <si>
    <t>SA(stabilometric assessment), EO(eyes-open condition) Length CoP</t>
    <phoneticPr fontId="1" type="noConversion"/>
  </si>
  <si>
    <t>BBS</t>
    <phoneticPr fontId="1" type="noConversion"/>
  </si>
  <si>
    <t>cognitive fatigue</t>
    <phoneticPr fontId="1" type="noConversion"/>
  </si>
  <si>
    <t>RMI</t>
    <phoneticPr fontId="1" type="noConversion"/>
  </si>
  <si>
    <t>FAC</t>
    <phoneticPr fontId="1" type="noConversion"/>
  </si>
  <si>
    <t>EDSS</t>
    <phoneticPr fontId="1" type="noConversion"/>
  </si>
  <si>
    <t>mBI</t>
    <phoneticPr fontId="1" type="noConversion"/>
  </si>
  <si>
    <t>VAS</t>
    <phoneticPr fontId="1" type="noConversion"/>
  </si>
  <si>
    <t>SS</t>
    <phoneticPr fontId="1" type="noConversion"/>
  </si>
  <si>
    <t>DS</t>
    <phoneticPr fontId="1" type="noConversion"/>
  </si>
  <si>
    <t>% of cycle</t>
    <phoneticPr fontId="1" type="noConversion"/>
  </si>
  <si>
    <t>0(low mobility) to 15
점수</t>
    <phoneticPr fontId="1" type="noConversion"/>
  </si>
  <si>
    <t xml:space="preserve">MSCOL_PCS </t>
    <phoneticPr fontId="1" type="noConversion"/>
  </si>
  <si>
    <t>MSCOL_MCS</t>
    <phoneticPr fontId="1" type="noConversion"/>
  </si>
  <si>
    <t xml:space="preserve">MSCOL_PES </t>
    <phoneticPr fontId="1" type="noConversion"/>
  </si>
  <si>
    <t>MSCOL_SSS</t>
    <phoneticPr fontId="1" type="noConversion"/>
  </si>
  <si>
    <t>MSCOL_BLCS</t>
    <phoneticPr fontId="1" type="noConversion"/>
  </si>
  <si>
    <t xml:space="preserve">MSCOL_BWCS </t>
    <phoneticPr fontId="1" type="noConversion"/>
  </si>
  <si>
    <t xml:space="preserve">MSCOL_IVIS </t>
    <phoneticPr fontId="1" type="noConversion"/>
  </si>
  <si>
    <t xml:space="preserve">MSCOL_PDQ </t>
    <phoneticPr fontId="1" type="noConversion"/>
  </si>
  <si>
    <t xml:space="preserve">MSCOL_MSSS </t>
    <phoneticPr fontId="1" type="noConversion"/>
  </si>
  <si>
    <t>MSCOL_LS</t>
    <phoneticPr fontId="1" type="noConversion"/>
  </si>
  <si>
    <t xml:space="preserve">MSCOL_MHI-5 </t>
    <phoneticPr fontId="1" type="noConversion"/>
  </si>
  <si>
    <t>MSQOL_PCS</t>
    <phoneticPr fontId="1" type="noConversion"/>
  </si>
  <si>
    <t>MSQOL_MCS</t>
    <phoneticPr fontId="1" type="noConversion"/>
  </si>
  <si>
    <t xml:space="preserve">점수 </t>
    <phoneticPr fontId="1" type="noConversion"/>
  </si>
  <si>
    <t>m</t>
    <phoneticPr fontId="1" type="noConversion"/>
  </si>
  <si>
    <t>Activity count</t>
    <phoneticPr fontId="1" type="noConversion"/>
  </si>
  <si>
    <t xml:space="preserve">Activity count </t>
    <phoneticPr fontId="1" type="noConversion"/>
  </si>
  <si>
    <t>x1000/day</t>
    <phoneticPr fontId="1" type="noConversion"/>
  </si>
  <si>
    <t>중재전</t>
    <phoneticPr fontId="1" type="noConversion"/>
  </si>
  <si>
    <t>14(16 vs 12)</t>
    <phoneticPr fontId="1" type="noConversion"/>
  </si>
  <si>
    <t xml:space="preserve">17.1(21.1 vs 6.3)
</t>
    <phoneticPr fontId="1" type="noConversion"/>
  </si>
  <si>
    <t>전체 56(중재군: 58.23 대조군: 54.22</t>
  </si>
  <si>
    <t>15.4(14.3 vs 16.7)</t>
    <phoneticPr fontId="1" type="noConversion"/>
  </si>
  <si>
    <t>26.9(23.5 vs 30.3)</t>
    <phoneticPr fontId="1" type="noConversion"/>
  </si>
  <si>
    <t>MSWS-12</t>
    <phoneticPr fontId="1" type="noConversion"/>
  </si>
  <si>
    <t>%</t>
  </si>
  <si>
    <t>%</t>
    <phoneticPr fontId="1" type="noConversion"/>
  </si>
  <si>
    <t>EQ-5D VAS</t>
    <phoneticPr fontId="1" type="noConversion"/>
  </si>
  <si>
    <t>Lo (2008)</t>
    <phoneticPr fontId="1" type="noConversion"/>
  </si>
  <si>
    <t>SF-36_BP</t>
    <phoneticPr fontId="1" type="noConversion"/>
  </si>
  <si>
    <t>SF-36_GHP</t>
    <phoneticPr fontId="1" type="noConversion"/>
  </si>
  <si>
    <t>SF-36_VT</t>
    <phoneticPr fontId="1" type="noConversion"/>
  </si>
  <si>
    <t>SF-36_PRF</t>
    <phoneticPr fontId="1" type="noConversion"/>
  </si>
  <si>
    <t>SF-36_SF</t>
    <phoneticPr fontId="1" type="noConversion"/>
  </si>
  <si>
    <t>SF-36_ERF</t>
    <phoneticPr fontId="1" type="noConversion"/>
  </si>
  <si>
    <t>SF-36_MH</t>
    <phoneticPr fontId="1" type="noConversion"/>
  </si>
  <si>
    <t>NCT00156676</t>
    <phoneticPr fontId="1" type="noConversion"/>
  </si>
  <si>
    <t>미국</t>
    <phoneticPr fontId="1" type="noConversion"/>
  </si>
  <si>
    <t>해당사항 기술없음</t>
    <phoneticPr fontId="1" type="noConversion"/>
  </si>
  <si>
    <t>보행결과 또는 EDSS에서 치료군간의 차이가 발견되지 않았음</t>
    <phoneticPr fontId="1" type="noConversion"/>
  </si>
  <si>
    <t>Activity(min &gt;3 MET)</t>
    <phoneticPr fontId="1" type="noConversion"/>
  </si>
  <si>
    <t xml:space="preserve">T25FW </t>
    <phoneticPr fontId="1" type="noConversion"/>
  </si>
  <si>
    <t>s</t>
    <phoneticPr fontId="1" type="noConversion"/>
  </si>
  <si>
    <t>6MWT</t>
    <phoneticPr fontId="1" type="noConversion"/>
  </si>
  <si>
    <t>m</t>
    <phoneticPr fontId="1" type="noConversion"/>
  </si>
  <si>
    <t>DST</t>
    <phoneticPr fontId="1" type="noConversion"/>
  </si>
  <si>
    <t>%</t>
    <phoneticPr fontId="1" type="noConversion"/>
  </si>
  <si>
    <t>SLR</t>
    <phoneticPr fontId="1" type="noConversion"/>
  </si>
  <si>
    <t>EDSS</t>
    <phoneticPr fontId="1" type="noConversion"/>
  </si>
  <si>
    <t>점수</t>
    <phoneticPr fontId="1" type="noConversion"/>
  </si>
  <si>
    <t>3. 연구참여자, 연구자에 대한 눈가림(Blinding of participants and personnel)</t>
    <phoneticPr fontId="1" type="noConversion"/>
  </si>
  <si>
    <t>4. 결과평가에 대한 눈가림(Blinding of outcome assessment)</t>
    <phoneticPr fontId="1" type="noConversion"/>
  </si>
  <si>
    <t>N</t>
    <phoneticPr fontId="1" type="noConversion"/>
  </si>
  <si>
    <t>Block randomization using blocks of two was used. Random numbers were generated with a random generator software</t>
    <phoneticPr fontId="1" type="noConversion"/>
  </si>
  <si>
    <t>방법에 제시한 결과 보고함</t>
  </si>
  <si>
    <t>탈락율 0, T3-T4 결과값 제시 않함</t>
    <phoneticPr fontId="1" type="noConversion"/>
  </si>
  <si>
    <t xml:space="preserve">3주 후는 잘 제시함. 6개월 시점에 수치는 없음. Follow-up at 6 months was performed in 23 patients (10 RAGT, 13 CWT): at this time outcome values had returned to baseline in both groups. </t>
    <phoneticPr fontId="1" type="noConversion"/>
  </si>
  <si>
    <t xml:space="preserve">2개월, 9개월값 전체 결과보고하지 않음. MET 그래프만 제시함
등록시에는 종료후 3, 12개월도 평가할 것이라고 되어 있으나 안한듯. 그래도 치료종료 시점에 변수별로 모두 측정됨. </t>
    <phoneticPr fontId="1" type="noConversion"/>
  </si>
  <si>
    <t>The trial was supported by a grant from the “fonds stratégique HES-SO”/RéSaR to Roger Hilfiker, Véronique Lugon-Moulin, and André Meichtry, and by intramural funds from the Berner Klinik Montana to Dr Claude Vaney, Brigitte Gattlen, and Rita Hausammann, and from University of Applied Sciences Western Switzerland, Institut Santé Social, to Roger Hilfiker.</t>
    <phoneticPr fontId="1" type="noConversion"/>
  </si>
  <si>
    <t>This study was supported by financial contributions of the Swiss MS society, Wilhelm Doerenkamp foundation, Hertie foundation, Inthera Stiftung, Serono, Dompé-Biogen and Schering.
비영리재단과 영리재단이 모두 포함</t>
    <phoneticPr fontId="1" type="noConversion"/>
  </si>
  <si>
    <t>nr</t>
    <phoneticPr fontId="1" type="noConversion"/>
  </si>
  <si>
    <t>electromechanical Gait Trainer GTII</t>
    <phoneticPr fontId="1" type="noConversion"/>
  </si>
  <si>
    <t>20MTW</t>
    <phoneticPr fontId="1" type="noConversion"/>
  </si>
  <si>
    <t>ABC scale</t>
    <phoneticPr fontId="1" type="noConversion"/>
  </si>
  <si>
    <t>knee-extensor strength_right</t>
    <phoneticPr fontId="1" type="noConversion"/>
  </si>
  <si>
    <t>knee-extensor strength_left</t>
    <phoneticPr fontId="1" type="noConversion"/>
  </si>
  <si>
    <t>로봇(RAGT)+일반재활치료</t>
    <phoneticPr fontId="1" type="noConversion"/>
  </si>
  <si>
    <t>일반보행치료(CWT)</t>
    <phoneticPr fontId="1" type="noConversion"/>
  </si>
  <si>
    <t>일반보행치료(CT)</t>
    <phoneticPr fontId="1" type="noConversion"/>
  </si>
  <si>
    <t>체중지지 트레이드밀훈련(BWSTT)</t>
    <phoneticPr fontId="1" type="noConversion"/>
  </si>
  <si>
    <t>지상보행훈련(Walking group)</t>
    <phoneticPr fontId="1" type="noConversion"/>
  </si>
  <si>
    <t>일반재활치료(SIBT)</t>
    <phoneticPr fontId="1" type="noConversion"/>
  </si>
  <si>
    <t>SF-36_PF</t>
    <phoneticPr fontId="1" type="noConversion"/>
  </si>
  <si>
    <t>ISRCTN69803702 http://www.controlled-trials.com</t>
    <phoneticPr fontId="1" type="noConversion"/>
  </si>
  <si>
    <t>∙ 중재군 47.00 
∙ 대조군 49.86</t>
    <phoneticPr fontId="1" type="noConversion"/>
  </si>
  <si>
    <t>∙ 전체 53.15
∙ 중재군 52.26
∙ 대조군 54.12</t>
    <phoneticPr fontId="1" type="noConversion"/>
  </si>
  <si>
    <t>∙ 중재군 46.8
∙ 대조군 50.5</t>
    <phoneticPr fontId="1" type="noConversion"/>
  </si>
  <si>
    <t>∙ 중재군 49.7
∙ 대조군 51.0</t>
    <phoneticPr fontId="1" type="noConversion"/>
  </si>
  <si>
    <t>∙ 중재군 50.83 
∙ 대조군 50.1</t>
    <phoneticPr fontId="1" type="noConversion"/>
  </si>
  <si>
    <t>RCT</t>
  </si>
  <si>
    <t>다발성경화증</t>
  </si>
  <si>
    <t>cross over RCT</t>
  </si>
  <si>
    <t xml:space="preserve">EDSS 6-7점으로 정의되는 1차 또는 2차 진행성 다발성 경화증 및 중증 보행장애 </t>
    <phoneticPr fontId="1" type="noConversion"/>
  </si>
  <si>
    <t>McDonald 등의 기준에 따라 1차 또는 2차 진행성 다발성 경화증 환자
EDSS 6-7점으로 정의된 심각한 보행장애 환자</t>
    <phoneticPr fontId="1" type="noConversion"/>
  </si>
  <si>
    <t>1차 또는 2차 진행성, 재발성 다발성 경화증 환자(6개월 이내 relapse 없는 대상)
EDSS 4.5-6.5점으로 정의된 환자</t>
    <phoneticPr fontId="1" type="noConversion"/>
  </si>
  <si>
    <t>다발성경화증의 재발성 2차 진행성(RRSP) 또는 1차 진행성 환자
McDonald criteria로 MS 진단받은 사람
도움없이 25ft 독립보행이 가능한 사람
&lt;배제기준&gt;
ㆍ최근 심근 경색
ㆍ조절되지 않는 고혈압 또는 당뇨병
ㆍLokomat의 안전한 사용이 힘든 체중, 관절, 근골격손상, symptomatic orthostasis</t>
    <phoneticPr fontId="1" type="noConversion"/>
  </si>
  <si>
    <t>McDonald 등의 기준에 따라 재발진행성, 1,2차 진행성 다발성 경화증 환자 
질병이 안정화된 환자(최근 3개월미만 relapse(재발)이 없는 대상자,
EDSS score 5–7점 대상자(심각한 보행장애)선택</t>
    <phoneticPr fontId="1" type="noConversion"/>
  </si>
  <si>
    <t>electromechanical Gait Trainer GTII</t>
  </si>
  <si>
    <t>일반보행치료(CWT)</t>
  </si>
  <si>
    <t>일반보행치료(CT)</t>
  </si>
  <si>
    <t>체중지지 트레이드밀훈련(BWSTT)</t>
  </si>
  <si>
    <t>지상보행훈련(Walking group)</t>
  </si>
  <si>
    <t>이상반응</t>
    <phoneticPr fontId="1" type="noConversion"/>
  </si>
  <si>
    <t>중재직후(4주)</t>
  </si>
  <si>
    <t>NA</t>
    <phoneticPr fontId="1" type="noConversion"/>
  </si>
  <si>
    <t>FAC 개선</t>
    <phoneticPr fontId="1" type="noConversion"/>
  </si>
  <si>
    <t>EDSS 변화(감소) 환자수</t>
    <phoneticPr fontId="1" type="noConversion"/>
  </si>
  <si>
    <t>6MWT Base line에서 22m 개선</t>
    <phoneticPr fontId="1" type="noConversion"/>
  </si>
  <si>
    <t xml:space="preserve">0 (low mobility) to 15 </t>
    <phoneticPr fontId="1" type="noConversion"/>
  </si>
  <si>
    <t>0 to 100 (total independency</t>
    <phoneticPr fontId="1" type="noConversion"/>
  </si>
  <si>
    <t>중재후 9주</t>
    <phoneticPr fontId="1" type="noConversion"/>
  </si>
  <si>
    <t>중재직후(6주)</t>
  </si>
  <si>
    <t>∙ 구성: harness and standing with their feet on the motor-driven footplates, practised gait-like movements.
∙ 작동: 역제어(inverse control approach)와 엔드이펙터(end effector)로 궤적을 조절함
∙ 운동: 첫번째 세션에서는 체중부하 40-50%로 시작해 점점 감소, 속도 1.3 ~1.8 km/h</t>
    <phoneticPr fontId="1" type="noConversion"/>
  </si>
  <si>
    <t>∙ 작동원리: 외골격 다리를 이용해 하체 움직임을 유도해 BWSTT를 장기간 광범위하게 사용할 수 있도록 함</t>
    <phoneticPr fontId="1" type="noConversion"/>
  </si>
  <si>
    <t>∙ 구성: treadmill, a body-weight support system,  two lightweight robotic actuators(leg)</t>
    <phoneticPr fontId="1" type="noConversion"/>
  </si>
  <si>
    <t>∙ 구성: robot driven orthosis and Locobasis for body weight support in combination with a Woodway treadmill system</t>
    <phoneticPr fontId="1" type="noConversion"/>
  </si>
  <si>
    <t>∙ 구성: harness with their feet on footplates, while movements of the center of mass were controlled in a phase-dependent manner by ropes attached to the harness
∙ 운동: 순수 로봇훈련시간 30분, 환자의 필요에 따라 5분간 2회 정도 휴식가능(15분*2로 프로그램), 1번째 쎄션: 체중의 20%, 속도 1.3km/h로 훈현, 2번째 세션: 체중의 10%, 속도 1.6km/h로 훈련</t>
    <phoneticPr fontId="1" type="noConversion"/>
  </si>
  <si>
    <t>∙ 운동: 체중부하정도는 개별적으로 조정됨, 첫 번째 세션에서는 체중의 50%로 진행하고 관찰에 따라 조정되고, 보행속도도 정상적인 보행을 시뮬레이션하기 위해 무작위로 변경됨</t>
    <phoneticPr fontId="1" type="noConversion"/>
  </si>
  <si>
    <t xml:space="preserve">∙ 40분/회(로봇), 
∙ 3회/주, 연속 4주간
∙ 일반물리치료: 2h/일, 능동/수동 ROM, 근력, 손기능, 이동 및 균형운동, 필요시 작업/인지/호흡/발음 운동
</t>
    <phoneticPr fontId="1" type="noConversion"/>
  </si>
  <si>
    <t>∙ 2회/주
∙ 1시간/회, 30분 보행
∙ 6주간 수행</t>
    <phoneticPr fontId="1" type="noConversion"/>
  </si>
  <si>
    <t>∙ 2회/주
∙ 1시간/회, 30분 보행
∙ 6주간 수행 (12세션)</t>
    <phoneticPr fontId="1" type="noConversion"/>
  </si>
  <si>
    <t>∙ 2회/주, 40분/회
∙ 3주 총 6세션
∙ 휴지기 6주
∙ 연구중 운동, 신체활동 루틴 변경 금지 지시함</t>
    <phoneticPr fontId="1" type="noConversion"/>
  </si>
  <si>
    <t>∙ 2-3회/주
∙ 45분/회: 순수 로봇운동 30분
∙ 4주간 수행</t>
    <phoneticPr fontId="1" type="noConversion"/>
  </si>
  <si>
    <t>∙ 30 분/회
∙ 5 회/주
∙ 3주간 수행
∙ multimodal rehab: 16.2h/주(physical therapy (no walking activities), standing, water therapy or hippo therapy, training of  personal care activities, and group therapies)
∙ 필요시 골반운동, 작업치료, 신경심리치료 추가</t>
    <phoneticPr fontId="1" type="noConversion"/>
  </si>
  <si>
    <t>∙ 50분/회 (40분 RAGT+10 passive lower limb joint mobilizations and stretching exercises)
∙ 2회/주
∙ 6주간(총 12번) 진행</t>
    <phoneticPr fontId="1" type="noConversion"/>
  </si>
  <si>
    <t>∙ 3주 재활프로그램
∙ RAGT 30min*9 session (실제 6~10회) 
∙ multimodal rehab: 2.5h/day (individual+ group multimodal rehab), strengthening exercises in a gym room, horseback riding, pool exercises,  occupational therapy, 단. 걷기는 훈련하지 않음</t>
    <phoneticPr fontId="1" type="noConversion"/>
  </si>
  <si>
    <t>∙ 40분/회, 3회/주
∙ 연속 4주간
∙ standard in-patient rehabilitation programme (2h/day)</t>
    <phoneticPr fontId="1" type="noConversion"/>
  </si>
  <si>
    <t>∙ 1시간/회, 30분 보행</t>
    <phoneticPr fontId="1" type="noConversion"/>
  </si>
  <si>
    <t>∙ 1시간/회</t>
    <phoneticPr fontId="1" type="noConversion"/>
  </si>
  <si>
    <t>∙ 2회/주
∙ 40분/회
∙ 3주 총 6세션
∙ 휴지기 6주
∙ 연구중 운동, 신체활동 루틴 변경 금지 지시함</t>
    <phoneticPr fontId="1" type="noConversion"/>
  </si>
  <si>
    <t>∙ 물리치료사 도움하에 30분/회정도 시행함
∙ 4주간 수행</t>
    <phoneticPr fontId="1" type="noConversion"/>
  </si>
  <si>
    <t>∙ 30 분/회
∙ 5 회/주
∙ 3주간 수행
∙ multimodal rehab: 16.2h/주</t>
    <phoneticPr fontId="1" type="noConversion"/>
  </si>
  <si>
    <t>∙ 50분/회
∙ 2회/주
∙  6주간 진행
∙ 치료 세션 동안 총 10 회의 운동 (레벨 I에서 3 회, 레벨 II에서 3 회, 레벨 III에서 4 회)이 5분동안 여러번 반복</t>
    <phoneticPr fontId="1" type="noConversion"/>
  </si>
  <si>
    <t>∙ 3주 재활프로그램ㆍ30min *9session (실제 7~10회)
∙ multimodal rehab: 2.5h/day (individual+ group multimodal rehab), strengthening exercises in a gym room, horseback riding, pool exercises,  occupational therapy, 단. 걷기는 훈련하지 않음</t>
    <phoneticPr fontId="1" type="noConversion"/>
  </si>
  <si>
    <t>로봇(RAGT)+일반재활치료</t>
  </si>
  <si>
    <t>로봇(robot-assisted)</t>
  </si>
  <si>
    <t>로봇(RAGT)</t>
  </si>
  <si>
    <t>Gate Trainer1</t>
  </si>
  <si>
    <t>일반재활치료(SIBT)</t>
  </si>
  <si>
    <t>중재후 9개월</t>
    <phoneticPr fontId="1" type="noConversion"/>
  </si>
  <si>
    <t>2. 연속형 결과변수</t>
    <phoneticPr fontId="1" type="noConversion"/>
  </si>
  <si>
    <t>3. 범주형 결과변수</t>
    <phoneticPr fontId="1" type="noConversion"/>
  </si>
  <si>
    <t>4. 비뚤림위험평가</t>
    <phoneticPr fontId="1" type="noConversion"/>
  </si>
  <si>
    <t>Wier (2020)</t>
  </si>
  <si>
    <t>sequentially randomized into one of two treatment groups</t>
    <phoneticPr fontId="1" type="noConversion"/>
  </si>
  <si>
    <t>The allocation list was concealed with opaque envelopes</t>
    <phoneticPr fontId="1" type="noConversion"/>
  </si>
  <si>
    <t>an independent blinded collaborator who was not involved in the treatment or care of patients, randomly assigned eligible patients</t>
    <phoneticPr fontId="1" type="noConversion"/>
  </si>
  <si>
    <t>The examiner was blinded to group assignment.</t>
    <phoneticPr fontId="1" type="noConversion"/>
  </si>
  <si>
    <t>3주 기준 (중재 21.1, 대조 6.3) 차이는 있음. There was no indication that drop-outs showed a systematically different outcome. An intention to treat analysis with forward substitution of missing values using pretreatment test did not change the results</t>
    <phoneticPr fontId="1" type="noConversion"/>
  </si>
  <si>
    <t>배정 후 전체탈락율 26.9%, 탈락사유 제시되어 있고, 그룹간 차이가 크지 않음. ITT에 준하는 분석. 민감도 분석 시행</t>
    <phoneticPr fontId="1" type="noConversion"/>
  </si>
  <si>
    <t>사전 protocol 없음. 방법에 제시한 결과 보고함</t>
    <phoneticPr fontId="1" type="noConversion"/>
  </si>
  <si>
    <t>This material was based on work supported by the Department of Veterans Affairs (VA) Rehabilitation Research and Development (RR&amp;D) Service (grants B4145K and B54031 to Dr. Lo).</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</si>
</sst>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176" formatCode="0.0"/>
    <numFmt numFmtId="177" formatCode="0.00_ "/>
    <numFmt numFmtId="178" formatCode="0_);[Red]\(0\)"/>
  </numFmts>
  <fonts count="51" x14ac:knownFonts="1">
    <font>
      <sz val="11"/>
      <color theme="1"/>
      <name val="맑은 고딕"/>
      <family val="2"/>
      <charset val="129"/>
      <scheme val="minor"/>
    </font>
    <font>
      <sz val="8"/>
      <name val="맑은 고딕"/>
      <family val="2"/>
      <charset val="129"/>
      <scheme val="minor"/>
    </font>
    <font>
      <sz val="11"/>
      <color theme="1"/>
      <name val="맑은 고딕"/>
      <family val="3"/>
      <charset val="129"/>
      <scheme val="minor"/>
    </font>
    <font>
      <b/>
      <sz val="11"/>
      <color theme="1"/>
      <name val="맑은 고딕"/>
      <family val="3"/>
      <charset val="129"/>
      <scheme val="minor"/>
    </font>
    <font>
      <sz val="9"/>
      <color theme="1"/>
      <name val="맑은 고딕"/>
      <family val="3"/>
      <charset val="129"/>
      <scheme val="minor"/>
    </font>
    <font>
      <b/>
      <sz val="10"/>
      <color theme="1"/>
      <name val="맑은 고딕"/>
      <family val="3"/>
      <charset val="129"/>
      <scheme val="minor"/>
    </font>
    <font>
      <sz val="10"/>
      <color theme="1"/>
      <name val="맑은 고딕"/>
      <family val="3"/>
      <charset val="129"/>
      <scheme val="minor"/>
    </font>
    <font>
      <b/>
      <sz val="10"/>
      <name val="맑은 고딕"/>
      <family val="3"/>
      <charset val="129"/>
      <scheme val="minor"/>
    </font>
    <font>
      <sz val="11"/>
      <color theme="1"/>
      <name val="맑은 고딕"/>
      <family val="2"/>
      <charset val="129"/>
      <scheme val="minor"/>
    </font>
    <font>
      <b/>
      <sz val="18"/>
      <color theme="3"/>
      <name val="맑은 고딕"/>
      <family val="2"/>
      <charset val="129"/>
      <scheme val="major"/>
    </font>
    <font>
      <b/>
      <sz val="15"/>
      <color theme="3"/>
      <name val="맑은 고딕"/>
      <family val="2"/>
      <charset val="129"/>
      <scheme val="minor"/>
    </font>
    <font>
      <b/>
      <sz val="13"/>
      <color theme="3"/>
      <name val="맑은 고딕"/>
      <family val="2"/>
      <charset val="129"/>
      <scheme val="minor"/>
    </font>
    <font>
      <b/>
      <sz val="11"/>
      <color theme="3"/>
      <name val="맑은 고딕"/>
      <family val="2"/>
      <charset val="129"/>
      <scheme val="minor"/>
    </font>
    <font>
      <sz val="11"/>
      <color rgb="FF006100"/>
      <name val="맑은 고딕"/>
      <family val="2"/>
      <charset val="129"/>
      <scheme val="minor"/>
    </font>
    <font>
      <sz val="11"/>
      <color rgb="FF9C0006"/>
      <name val="맑은 고딕"/>
      <family val="2"/>
      <charset val="129"/>
      <scheme val="minor"/>
    </font>
    <font>
      <sz val="11"/>
      <color rgb="FF9C6500"/>
      <name val="맑은 고딕"/>
      <family val="2"/>
      <charset val="129"/>
      <scheme val="minor"/>
    </font>
    <font>
      <sz val="11"/>
      <color rgb="FF3F3F76"/>
      <name val="맑은 고딕"/>
      <family val="2"/>
      <charset val="129"/>
      <scheme val="minor"/>
    </font>
    <font>
      <b/>
      <sz val="11"/>
      <color rgb="FF3F3F3F"/>
      <name val="맑은 고딕"/>
      <family val="2"/>
      <charset val="129"/>
      <scheme val="minor"/>
    </font>
    <font>
      <b/>
      <sz val="11"/>
      <color rgb="FFFA7D00"/>
      <name val="맑은 고딕"/>
      <family val="2"/>
      <charset val="129"/>
      <scheme val="minor"/>
    </font>
    <font>
      <sz val="11"/>
      <color rgb="FFFA7D00"/>
      <name val="맑은 고딕"/>
      <family val="2"/>
      <charset val="129"/>
      <scheme val="minor"/>
    </font>
    <font>
      <b/>
      <sz val="11"/>
      <color theme="0"/>
      <name val="맑은 고딕"/>
      <family val="2"/>
      <charset val="129"/>
      <scheme val="minor"/>
    </font>
    <font>
      <sz val="11"/>
      <color rgb="FFFF0000"/>
      <name val="맑은 고딕"/>
      <family val="2"/>
      <charset val="129"/>
      <scheme val="minor"/>
    </font>
    <font>
      <i/>
      <sz val="11"/>
      <color rgb="FF7F7F7F"/>
      <name val="맑은 고딕"/>
      <family val="2"/>
      <charset val="129"/>
      <scheme val="minor"/>
    </font>
    <font>
      <b/>
      <sz val="11"/>
      <color theme="1"/>
      <name val="맑은 고딕"/>
      <family val="2"/>
      <charset val="129"/>
      <scheme val="minor"/>
    </font>
    <font>
      <sz val="11"/>
      <color theme="0"/>
      <name val="맑은 고딕"/>
      <family val="2"/>
      <charset val="129"/>
      <scheme val="minor"/>
    </font>
    <font>
      <b/>
      <sz val="18"/>
      <color theme="3"/>
      <name val="맑은 고딕"/>
      <family val="3"/>
      <charset val="129"/>
      <scheme val="major"/>
    </font>
    <font>
      <b/>
      <sz val="15"/>
      <color theme="3"/>
      <name val="맑은 고딕"/>
      <family val="3"/>
      <charset val="129"/>
      <scheme val="minor"/>
    </font>
    <font>
      <b/>
      <sz val="13"/>
      <color theme="3"/>
      <name val="맑은 고딕"/>
      <family val="3"/>
      <charset val="129"/>
      <scheme val="minor"/>
    </font>
    <font>
      <b/>
      <sz val="11"/>
      <color theme="3"/>
      <name val="맑은 고딕"/>
      <family val="3"/>
      <charset val="129"/>
      <scheme val="minor"/>
    </font>
    <font>
      <sz val="11"/>
      <color rgb="FF006100"/>
      <name val="맑은 고딕"/>
      <family val="3"/>
      <charset val="129"/>
      <scheme val="minor"/>
    </font>
    <font>
      <sz val="11"/>
      <color rgb="FF9C0006"/>
      <name val="맑은 고딕"/>
      <family val="3"/>
      <charset val="129"/>
      <scheme val="minor"/>
    </font>
    <font>
      <sz val="11"/>
      <color rgb="FF9C6500"/>
      <name val="맑은 고딕"/>
      <family val="3"/>
      <charset val="129"/>
      <scheme val="minor"/>
    </font>
    <font>
      <sz val="11"/>
      <color rgb="FF3F3F76"/>
      <name val="맑은 고딕"/>
      <family val="3"/>
      <charset val="129"/>
      <scheme val="minor"/>
    </font>
    <font>
      <b/>
      <sz val="11"/>
      <color rgb="FF3F3F3F"/>
      <name val="맑은 고딕"/>
      <family val="3"/>
      <charset val="129"/>
      <scheme val="minor"/>
    </font>
    <font>
      <b/>
      <sz val="11"/>
      <color rgb="FFFA7D00"/>
      <name val="맑은 고딕"/>
      <family val="3"/>
      <charset val="129"/>
      <scheme val="minor"/>
    </font>
    <font>
      <sz val="11"/>
      <color rgb="FFFA7D00"/>
      <name val="맑은 고딕"/>
      <family val="3"/>
      <charset val="129"/>
      <scheme val="minor"/>
    </font>
    <font>
      <b/>
      <sz val="11"/>
      <color theme="0"/>
      <name val="맑은 고딕"/>
      <family val="3"/>
      <charset val="129"/>
      <scheme val="minor"/>
    </font>
    <font>
      <sz val="11"/>
      <color rgb="FFFF0000"/>
      <name val="맑은 고딕"/>
      <family val="3"/>
      <charset val="129"/>
      <scheme val="minor"/>
    </font>
    <font>
      <i/>
      <sz val="11"/>
      <color rgb="FF7F7F7F"/>
      <name val="맑은 고딕"/>
      <family val="3"/>
      <charset val="129"/>
      <scheme val="minor"/>
    </font>
    <font>
      <sz val="11"/>
      <color theme="0"/>
      <name val="맑은 고딕"/>
      <family val="3"/>
      <charset val="129"/>
      <scheme val="minor"/>
    </font>
    <font>
      <sz val="10"/>
      <name val="맑은 고딕"/>
      <family val="3"/>
      <charset val="129"/>
      <scheme val="minor"/>
    </font>
    <font>
      <b/>
      <sz val="15"/>
      <color theme="1"/>
      <name val="맑은 고딕"/>
      <family val="3"/>
      <charset val="129"/>
      <scheme val="minor"/>
    </font>
    <font>
      <b/>
      <sz val="14"/>
      <color theme="1"/>
      <name val="맑은 고딕"/>
      <family val="3"/>
      <charset val="129"/>
      <scheme val="minor"/>
    </font>
    <font>
      <sz val="11"/>
      <color theme="1"/>
      <name val="맑은 고딕"/>
      <family val="2"/>
      <scheme val="minor"/>
    </font>
    <font>
      <b/>
      <sz val="9"/>
      <color theme="1"/>
      <name val="맑은 고딕"/>
      <family val="3"/>
      <charset val="129"/>
      <scheme val="minor"/>
    </font>
    <font>
      <b/>
      <sz val="10"/>
      <color rgb="FF000000"/>
      <name val="맑은 고딕"/>
      <family val="3"/>
      <charset val="129"/>
    </font>
    <font>
      <vertAlign val="superscript"/>
      <sz val="10"/>
      <name val="맑은 고딕"/>
      <family val="3"/>
      <charset val="129"/>
      <scheme val="minor"/>
    </font>
    <font>
      <i/>
      <sz val="10"/>
      <name val="맑은 고딕"/>
      <family val="3"/>
      <charset val="129"/>
      <scheme val="minor"/>
    </font>
    <font>
      <sz val="10"/>
      <name val="맑은 고딕"/>
      <family val="3"/>
      <charset val="129"/>
    </font>
    <font>
      <sz val="10"/>
      <name val="맑은 고딕"/>
      <family val="2"/>
      <charset val="129"/>
      <scheme val="minor"/>
    </font>
    <font>
      <sz val="10"/>
      <color theme="1"/>
      <name val="맑은 고딕"/>
      <family val="2"/>
      <charset val="129"/>
      <scheme val="minor"/>
    </font>
  </fonts>
  <fills count="38">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249977111117893"/>
        <bgColor indexed="64"/>
      </patternFill>
    </fill>
    <fill>
      <patternFill patternType="solid">
        <fgColor theme="0" tint="-0.34998626667073579"/>
        <bgColor indexed="64"/>
      </patternFill>
    </fill>
  </fills>
  <borders count="26">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29">
    <xf numFmtId="0" fontId="0" fillId="0" borderId="0">
      <alignment vertical="center"/>
    </xf>
    <xf numFmtId="0" fontId="2" fillId="0" borderId="0">
      <alignment vertical="center"/>
    </xf>
    <xf numFmtId="0" fontId="9" fillId="0" borderId="0" applyNumberFormat="0" applyFill="0" applyBorder="0" applyAlignment="0" applyProtection="0">
      <alignment vertical="center"/>
    </xf>
    <xf numFmtId="0" fontId="10" fillId="0" borderId="2"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4" borderId="0" applyNumberFormat="0" applyBorder="0" applyAlignment="0" applyProtection="0">
      <alignment vertical="center"/>
    </xf>
    <xf numFmtId="0" fontId="14" fillId="5" borderId="0" applyNumberFormat="0" applyBorder="0" applyAlignment="0" applyProtection="0">
      <alignment vertical="center"/>
    </xf>
    <xf numFmtId="0" fontId="15" fillId="6" borderId="0" applyNumberFormat="0" applyBorder="0" applyAlignment="0" applyProtection="0">
      <alignment vertical="center"/>
    </xf>
    <xf numFmtId="0" fontId="16" fillId="7" borderId="5" applyNumberFormat="0" applyAlignment="0" applyProtection="0">
      <alignment vertical="center"/>
    </xf>
    <xf numFmtId="0" fontId="17" fillId="8" borderId="6" applyNumberFormat="0" applyAlignment="0" applyProtection="0">
      <alignment vertical="center"/>
    </xf>
    <xf numFmtId="0" fontId="18" fillId="8" borderId="5" applyNumberFormat="0" applyAlignment="0" applyProtection="0">
      <alignment vertical="center"/>
    </xf>
    <xf numFmtId="0" fontId="19" fillId="0" borderId="7" applyNumberFormat="0" applyFill="0" applyAlignment="0" applyProtection="0">
      <alignment vertical="center"/>
    </xf>
    <xf numFmtId="0" fontId="20" fillId="9" borderId="8" applyNumberFormat="0" applyAlignment="0" applyProtection="0">
      <alignment vertical="center"/>
    </xf>
    <xf numFmtId="0" fontId="21" fillId="0" borderId="0" applyNumberFormat="0" applyFill="0" applyBorder="0" applyAlignment="0" applyProtection="0">
      <alignment vertical="center"/>
    </xf>
    <xf numFmtId="0" fontId="8" fillId="10" borderId="9" applyNumberFormat="0" applyFont="0" applyAlignment="0" applyProtection="0">
      <alignment vertical="center"/>
    </xf>
    <xf numFmtId="0" fontId="22" fillId="0" borderId="0" applyNumberFormat="0" applyFill="0" applyBorder="0" applyAlignment="0" applyProtection="0">
      <alignment vertical="center"/>
    </xf>
    <xf numFmtId="0" fontId="23" fillId="0" borderId="10" applyNumberFormat="0" applyFill="0" applyAlignment="0" applyProtection="0">
      <alignment vertical="center"/>
    </xf>
    <xf numFmtId="0" fontId="24"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8" fillId="28" borderId="0" applyNumberFormat="0" applyBorder="0" applyAlignment="0" applyProtection="0">
      <alignment vertical="center"/>
    </xf>
    <xf numFmtId="0" fontId="8"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8" fillId="32" borderId="0" applyNumberFormat="0" applyBorder="0" applyAlignment="0" applyProtection="0">
      <alignment vertical="center"/>
    </xf>
    <xf numFmtId="0" fontId="8" fillId="33" borderId="0" applyNumberFormat="0" applyBorder="0" applyAlignment="0" applyProtection="0">
      <alignment vertical="center"/>
    </xf>
    <xf numFmtId="0" fontId="24" fillId="34" borderId="0" applyNumberFormat="0" applyBorder="0" applyAlignment="0" applyProtection="0">
      <alignment vertical="center"/>
    </xf>
    <xf numFmtId="0" fontId="2" fillId="0" borderId="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6" borderId="0" applyNumberFormat="0" applyBorder="0" applyAlignment="0" applyProtection="0">
      <alignment vertical="center"/>
    </xf>
    <xf numFmtId="0" fontId="39" fillId="26" borderId="0" applyNumberFormat="0" applyBorder="0" applyAlignment="0" applyProtection="0">
      <alignment vertical="center"/>
    </xf>
    <xf numFmtId="0" fontId="39" fillId="30" borderId="0" applyNumberFormat="0" applyBorder="0" applyAlignment="0" applyProtection="0">
      <alignment vertical="center"/>
    </xf>
    <xf numFmtId="0" fontId="39" fillId="30"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7" borderId="0" applyNumberFormat="0" applyBorder="0" applyAlignment="0" applyProtection="0">
      <alignment vertical="center"/>
    </xf>
    <xf numFmtId="0" fontId="39" fillId="27" borderId="0" applyNumberFormat="0" applyBorder="0" applyAlignment="0" applyProtection="0">
      <alignment vertical="center"/>
    </xf>
    <xf numFmtId="0" fontId="39" fillId="31" borderId="0" applyNumberFormat="0" applyBorder="0" applyAlignment="0" applyProtection="0">
      <alignment vertical="center"/>
    </xf>
    <xf numFmtId="0" fontId="39" fillId="31" borderId="0" applyNumberFormat="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4" fillId="8" borderId="5" applyNumberFormat="0" applyAlignment="0" applyProtection="0">
      <alignment vertical="center"/>
    </xf>
    <xf numFmtId="0" fontId="34" fillId="8" borderId="5" applyNumberFormat="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2" fillId="10" borderId="9" applyNumberFormat="0" applyFont="0" applyAlignment="0" applyProtection="0">
      <alignment vertical="center"/>
    </xf>
    <xf numFmtId="0" fontId="2" fillId="10" borderId="9" applyNumberFormat="0" applyFont="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6" fillId="9" borderId="8" applyNumberFormat="0" applyAlignment="0" applyProtection="0">
      <alignment vertical="center"/>
    </xf>
    <xf numFmtId="0" fontId="36" fillId="9" borderId="8" applyNumberFormat="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2" fillId="7" borderId="5" applyNumberFormat="0" applyAlignment="0" applyProtection="0">
      <alignment vertical="center"/>
    </xf>
    <xf numFmtId="0" fontId="32" fillId="7" borderId="5" applyNumberFormat="0" applyAlignment="0" applyProtection="0">
      <alignment vertical="center"/>
    </xf>
    <xf numFmtId="0" fontId="25" fillId="0" borderId="0" applyNumberFormat="0" applyFill="0" applyBorder="0" applyAlignment="0" applyProtection="0">
      <alignment vertical="center"/>
    </xf>
    <xf numFmtId="0" fontId="26" fillId="0" borderId="2" applyNumberFormat="0" applyFill="0" applyAlignment="0" applyProtection="0">
      <alignment vertical="center"/>
    </xf>
    <xf numFmtId="0" fontId="26" fillId="0" borderId="2" applyNumberFormat="0" applyFill="0" applyAlignment="0" applyProtection="0">
      <alignment vertical="center"/>
    </xf>
    <xf numFmtId="0" fontId="27" fillId="0" borderId="3" applyNumberFormat="0" applyFill="0" applyAlignment="0" applyProtection="0">
      <alignment vertical="center"/>
    </xf>
    <xf numFmtId="0" fontId="27" fillId="0" borderId="3" applyNumberFormat="0" applyFill="0" applyAlignment="0" applyProtection="0">
      <alignment vertical="center"/>
    </xf>
    <xf numFmtId="0" fontId="28" fillId="0" borderId="4" applyNumberFormat="0" applyFill="0" applyAlignment="0" applyProtection="0">
      <alignment vertical="center"/>
    </xf>
    <xf numFmtId="0" fontId="28" fillId="0" borderId="4" applyNumberFormat="0" applyFill="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33" fillId="8" borderId="6" applyNumberFormat="0" applyAlignment="0" applyProtection="0">
      <alignment vertical="center"/>
    </xf>
    <xf numFmtId="0" fontId="33" fillId="8" borderId="6" applyNumberFormat="0" applyAlignment="0" applyProtection="0">
      <alignment vertical="center"/>
    </xf>
    <xf numFmtId="41" fontId="8" fillId="0" borderId="0" applyFont="0" applyFill="0" applyBorder="0" applyAlignment="0" applyProtection="0">
      <alignment vertical="center"/>
    </xf>
    <xf numFmtId="0" fontId="43" fillId="0" borderId="0"/>
    <xf numFmtId="9" fontId="43" fillId="0" borderId="0" applyFont="0" applyFill="0" applyBorder="0" applyAlignment="0" applyProtection="0">
      <alignment vertical="center"/>
    </xf>
  </cellStyleXfs>
  <cellXfs count="136">
    <xf numFmtId="0" fontId="0" fillId="0" borderId="0" xfId="0">
      <alignment vertical="center"/>
    </xf>
    <xf numFmtId="0" fontId="2" fillId="0" borderId="0" xfId="0" applyFont="1" applyBorder="1" applyAlignment="1">
      <alignment vertical="center"/>
    </xf>
    <xf numFmtId="0" fontId="5" fillId="0" borderId="0" xfId="0" applyFont="1" applyBorder="1" applyAlignment="1">
      <alignment horizontal="center" vertical="center"/>
    </xf>
    <xf numFmtId="0" fontId="4" fillId="0" borderId="0" xfId="0" applyFont="1" applyBorder="1" applyAlignment="1">
      <alignment horizontal="left" vertical="center" wrapText="1"/>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2" fillId="0" borderId="0" xfId="0" applyFont="1">
      <alignment vertical="center"/>
    </xf>
    <xf numFmtId="0" fontId="0" fillId="0" borderId="0" xfId="0" applyBorder="1">
      <alignment vertical="center"/>
    </xf>
    <xf numFmtId="0" fontId="0" fillId="0" borderId="0" xfId="0">
      <alignment vertical="center"/>
    </xf>
    <xf numFmtId="0" fontId="2" fillId="0" borderId="0" xfId="0" applyFont="1" applyBorder="1">
      <alignment vertical="center"/>
    </xf>
    <xf numFmtId="0" fontId="41" fillId="0" borderId="0" xfId="0" applyFont="1" applyBorder="1" applyAlignment="1">
      <alignment horizontal="left" vertical="center"/>
    </xf>
    <xf numFmtId="0" fontId="42" fillId="0" borderId="0" xfId="0" applyFont="1" applyBorder="1">
      <alignment vertical="center"/>
    </xf>
    <xf numFmtId="0" fontId="0" fillId="0" borderId="0" xfId="0" applyBorder="1" applyAlignment="1">
      <alignment horizontal="center" vertical="center"/>
    </xf>
    <xf numFmtId="0" fontId="2" fillId="0" borderId="0" xfId="0" applyFont="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0" fillId="0" borderId="0" xfId="0"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20"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44" fillId="0" borderId="0" xfId="0" applyFont="1" applyBorder="1" applyAlignment="1">
      <alignment horizontal="left" vertical="center"/>
    </xf>
    <xf numFmtId="0" fontId="5" fillId="2" borderId="11" xfId="0" applyFont="1" applyFill="1" applyBorder="1" applyAlignment="1">
      <alignment vertical="center" wrapText="1"/>
    </xf>
    <xf numFmtId="0" fontId="5" fillId="2" borderId="21" xfId="0" applyFont="1" applyFill="1" applyBorder="1" applyAlignment="1">
      <alignment vertical="center" wrapText="1"/>
    </xf>
    <xf numFmtId="0" fontId="5" fillId="2" borderId="22" xfId="0" applyFont="1" applyFill="1" applyBorder="1" applyAlignment="1">
      <alignment vertical="center" wrapText="1"/>
    </xf>
    <xf numFmtId="0" fontId="7" fillId="2" borderId="25" xfId="0" applyFont="1" applyFill="1" applyBorder="1" applyAlignment="1">
      <alignment horizontal="center" vertical="center" wrapText="1"/>
    </xf>
    <xf numFmtId="0" fontId="40" fillId="0" borderId="1" xfId="0" applyFont="1" applyFill="1" applyBorder="1" applyAlignment="1">
      <alignment horizontal="left" vertical="top"/>
    </xf>
    <xf numFmtId="0" fontId="40" fillId="0" borderId="1" xfId="0" applyFont="1" applyBorder="1" applyAlignment="1">
      <alignment horizontal="left" vertical="top"/>
    </xf>
    <xf numFmtId="0" fontId="40" fillId="0" borderId="0" xfId="0" applyFont="1" applyAlignment="1">
      <alignment horizontal="left" vertical="top"/>
    </xf>
    <xf numFmtId="0" fontId="7" fillId="0" borderId="1" xfId="0" applyFont="1" applyFill="1" applyBorder="1" applyAlignment="1">
      <alignment horizontal="left" vertical="top"/>
    </xf>
    <xf numFmtId="0" fontId="40" fillId="2" borderId="1" xfId="0" applyFont="1" applyFill="1" applyBorder="1" applyAlignment="1">
      <alignment horizontal="left" vertical="top"/>
    </xf>
    <xf numFmtId="2" fontId="40" fillId="0" borderId="1" xfId="0" applyNumberFormat="1" applyFont="1" applyBorder="1" applyAlignment="1">
      <alignment horizontal="left" vertical="top"/>
    </xf>
    <xf numFmtId="0" fontId="40" fillId="0" borderId="1" xfId="0" applyFont="1" applyBorder="1" applyAlignment="1">
      <alignment horizontal="left" vertical="center"/>
    </xf>
    <xf numFmtId="0" fontId="40" fillId="0" borderId="1" xfId="0" applyFont="1" applyFill="1" applyBorder="1" applyAlignment="1">
      <alignment horizontal="left" vertical="center"/>
    </xf>
    <xf numFmtId="0" fontId="40" fillId="0" borderId="0" xfId="0" applyFont="1" applyAlignment="1">
      <alignment horizontal="left" vertical="center"/>
    </xf>
    <xf numFmtId="0" fontId="48" fillId="0" borderId="1" xfId="0" applyFont="1" applyFill="1" applyBorder="1" applyAlignment="1">
      <alignment horizontal="left" vertical="top" wrapText="1"/>
    </xf>
    <xf numFmtId="0" fontId="40" fillId="0" borderId="0" xfId="0" applyFont="1" applyFill="1" applyBorder="1" applyAlignment="1">
      <alignment horizontal="left" vertical="center"/>
    </xf>
    <xf numFmtId="0" fontId="0" fillId="0" borderId="0" xfId="0" applyAlignment="1">
      <alignment vertical="center"/>
    </xf>
    <xf numFmtId="0" fontId="40" fillId="0" borderId="1" xfId="0" applyFont="1" applyFill="1" applyBorder="1" applyAlignment="1">
      <alignment horizontal="left" vertical="top" wrapText="1"/>
    </xf>
    <xf numFmtId="177" fontId="40" fillId="0" borderId="1" xfId="0" applyNumberFormat="1" applyFont="1" applyBorder="1" applyAlignment="1">
      <alignment horizontal="left" vertical="top"/>
    </xf>
    <xf numFmtId="0" fontId="49" fillId="0" borderId="1" xfId="0" applyFont="1" applyFill="1" applyBorder="1" applyAlignment="1">
      <alignment horizontal="left" vertical="top"/>
    </xf>
    <xf numFmtId="0" fontId="40" fillId="37" borderId="1" xfId="0" applyFont="1" applyFill="1" applyBorder="1" applyAlignment="1">
      <alignment horizontal="left" vertical="top"/>
    </xf>
    <xf numFmtId="0" fontId="40" fillId="0" borderId="1" xfId="0" quotePrefix="1" applyFont="1" applyFill="1" applyBorder="1" applyAlignment="1">
      <alignment horizontal="left" vertical="top"/>
    </xf>
    <xf numFmtId="0" fontId="40" fillId="37" borderId="1" xfId="0" quotePrefix="1" applyFont="1" applyFill="1" applyBorder="1" applyAlignment="1">
      <alignment horizontal="left" vertical="top"/>
    </xf>
    <xf numFmtId="1" fontId="40" fillId="0" borderId="1" xfId="0" applyNumberFormat="1" applyFont="1" applyBorder="1" applyAlignment="1">
      <alignment horizontal="left" vertical="top"/>
    </xf>
    <xf numFmtId="0" fontId="40" fillId="35" borderId="1" xfId="0" applyFont="1" applyFill="1" applyBorder="1" applyAlignment="1">
      <alignment horizontal="left" vertical="top"/>
    </xf>
    <xf numFmtId="0" fontId="40" fillId="36" borderId="1" xfId="0" applyFont="1" applyFill="1" applyBorder="1" applyAlignment="1">
      <alignment horizontal="left" vertical="top"/>
    </xf>
    <xf numFmtId="0" fontId="40" fillId="0" borderId="1" xfId="0" applyFont="1" applyBorder="1" applyAlignment="1">
      <alignment horizontal="left" vertical="top" wrapText="1"/>
    </xf>
    <xf numFmtId="0" fontId="5" fillId="2" borderId="23"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40" fillId="0" borderId="1" xfId="0" applyFont="1" applyBorder="1" applyAlignment="1">
      <alignment horizontal="center" vertical="center"/>
    </xf>
    <xf numFmtId="0" fontId="40" fillId="0" borderId="1" xfId="0" applyFont="1" applyBorder="1" applyAlignment="1">
      <alignment horizontal="left" vertical="center"/>
    </xf>
    <xf numFmtId="0" fontId="40" fillId="0" borderId="1" xfId="0" applyFont="1" applyFill="1" applyBorder="1" applyAlignment="1">
      <alignment horizontal="center" vertical="center"/>
    </xf>
    <xf numFmtId="0" fontId="47" fillId="0" borderId="1" xfId="0" applyFont="1" applyBorder="1" applyAlignment="1">
      <alignment horizontal="center" vertical="center"/>
    </xf>
    <xf numFmtId="0" fontId="40" fillId="0" borderId="0" xfId="0" applyFont="1" applyAlignment="1">
      <alignment horizontal="center" vertical="center"/>
    </xf>
    <xf numFmtId="178" fontId="40" fillId="0" borderId="1" xfId="126" applyNumberFormat="1" applyFont="1" applyBorder="1" applyAlignment="1">
      <alignment horizontal="center" vertical="center"/>
    </xf>
    <xf numFmtId="178" fontId="40" fillId="0" borderId="1" xfId="126" applyNumberFormat="1" applyFont="1" applyFill="1" applyBorder="1" applyAlignment="1">
      <alignment horizontal="center" vertical="center"/>
    </xf>
    <xf numFmtId="176" fontId="40" fillId="0" borderId="1" xfId="0" applyNumberFormat="1" applyFont="1" applyFill="1" applyBorder="1" applyAlignment="1">
      <alignment vertical="top" wrapText="1"/>
    </xf>
    <xf numFmtId="0" fontId="3" fillId="0" borderId="0" xfId="0" applyFont="1" applyFill="1" applyBorder="1" applyAlignment="1">
      <alignment horizontal="center" vertical="center" wrapText="1"/>
    </xf>
    <xf numFmtId="0" fontId="40" fillId="0" borderId="0" xfId="0" applyFont="1" applyFill="1" applyBorder="1" applyAlignment="1">
      <alignment vertical="center" wrapText="1"/>
    </xf>
    <xf numFmtId="0" fontId="49" fillId="0" borderId="1" xfId="0" applyFont="1" applyFill="1" applyBorder="1" applyAlignment="1">
      <alignment horizontal="left" vertical="top" wrapText="1"/>
    </xf>
    <xf numFmtId="176" fontId="40" fillId="0" borderId="1" xfId="0" applyNumberFormat="1" applyFont="1" applyFill="1" applyBorder="1" applyAlignment="1">
      <alignment horizontal="left" vertical="top" wrapText="1"/>
    </xf>
    <xf numFmtId="0" fontId="40" fillId="0" borderId="1" xfId="0" quotePrefix="1" applyFont="1" applyFill="1" applyBorder="1" applyAlignment="1">
      <alignment horizontal="left" vertical="top" wrapText="1"/>
    </xf>
    <xf numFmtId="0" fontId="50" fillId="0" borderId="0" xfId="0" applyFont="1" applyBorder="1" applyAlignment="1" applyProtection="1">
      <alignment horizontal="left" vertical="center"/>
      <protection locked="0"/>
    </xf>
    <xf numFmtId="0" fontId="42" fillId="0" borderId="0" xfId="0" applyFont="1" applyBorder="1" applyProtection="1">
      <alignment vertical="center"/>
      <protection locked="0"/>
    </xf>
    <xf numFmtId="0" fontId="6" fillId="0" borderId="0" xfId="0" applyFont="1" applyBorder="1" applyAlignment="1" applyProtection="1">
      <alignment horizontal="left" vertical="center" wrapText="1"/>
      <protection locked="0"/>
    </xf>
    <xf numFmtId="0" fontId="5" fillId="0" borderId="0" xfId="0" applyFont="1" applyBorder="1" applyAlignment="1" applyProtection="1">
      <alignment horizontal="left" vertical="center"/>
      <protection locked="0"/>
    </xf>
    <xf numFmtId="0" fontId="50" fillId="0" borderId="0" xfId="0" applyFont="1" applyBorder="1" applyAlignment="1" applyProtection="1">
      <alignment horizontal="center" vertical="center"/>
      <protection locked="0"/>
    </xf>
    <xf numFmtId="0" fontId="40" fillId="0" borderId="15" xfId="0" applyFont="1" applyFill="1" applyBorder="1" applyAlignment="1" applyProtection="1">
      <alignment horizontal="left" vertical="top"/>
      <protection locked="0"/>
    </xf>
    <xf numFmtId="0" fontId="40" fillId="0" borderId="1" xfId="0" applyFont="1" applyFill="1" applyBorder="1" applyAlignment="1" applyProtection="1">
      <alignment horizontal="left" vertical="top"/>
      <protection locked="0"/>
    </xf>
    <xf numFmtId="0" fontId="40" fillId="0" borderId="1" xfId="0" applyFont="1" applyBorder="1" applyAlignment="1" applyProtection="1">
      <alignment horizontal="left" vertical="top"/>
      <protection locked="0"/>
    </xf>
    <xf numFmtId="0" fontId="40" fillId="0" borderId="1" xfId="0" applyFont="1" applyFill="1" applyBorder="1" applyAlignment="1" applyProtection="1">
      <alignment vertical="center"/>
      <protection locked="0"/>
    </xf>
    <xf numFmtId="0" fontId="40" fillId="0" borderId="1" xfId="0" applyFont="1" applyBorder="1" applyAlignment="1" applyProtection="1">
      <alignment horizontal="center" vertical="top"/>
      <protection locked="0"/>
    </xf>
    <xf numFmtId="0" fontId="40" fillId="0" borderId="1" xfId="0" applyFont="1" applyBorder="1" applyAlignment="1" applyProtection="1">
      <alignment vertical="top"/>
      <protection locked="0"/>
    </xf>
    <xf numFmtId="0" fontId="40" fillId="0" borderId="16" xfId="0" applyFont="1" applyBorder="1" applyAlignment="1" applyProtection="1">
      <alignment vertical="top"/>
      <protection locked="0"/>
    </xf>
    <xf numFmtId="0" fontId="40" fillId="0" borderId="0" xfId="0" applyFont="1" applyBorder="1" applyAlignment="1" applyProtection="1">
      <alignment horizontal="left" vertical="top"/>
      <protection locked="0"/>
    </xf>
    <xf numFmtId="0" fontId="40" fillId="0" borderId="15" xfId="0" applyFont="1" applyBorder="1" applyAlignment="1" applyProtection="1">
      <alignment horizontal="left" vertical="top"/>
      <protection locked="0"/>
    </xf>
    <xf numFmtId="0" fontId="40" fillId="0" borderId="1" xfId="0" applyFont="1" applyFill="1" applyBorder="1" applyAlignment="1" applyProtection="1">
      <alignment horizontal="left" vertical="center"/>
      <protection locked="0"/>
    </xf>
    <xf numFmtId="0" fontId="40" fillId="0" borderId="1" xfId="0" applyFont="1" applyBorder="1" applyAlignment="1" applyProtection="1">
      <alignment horizontal="left" vertical="center"/>
      <protection locked="0"/>
    </xf>
    <xf numFmtId="0" fontId="40" fillId="0" borderId="15" xfId="0" applyFont="1" applyFill="1" applyBorder="1" applyAlignment="1" applyProtection="1">
      <alignment horizontal="left" vertical="center"/>
      <protection locked="0"/>
    </xf>
    <xf numFmtId="0" fontId="40" fillId="0" borderId="1" xfId="0" applyFont="1" applyBorder="1" applyAlignment="1" applyProtection="1">
      <alignment vertical="top" wrapText="1"/>
      <protection locked="0"/>
    </xf>
    <xf numFmtId="0" fontId="40" fillId="0" borderId="17" xfId="0" applyFont="1" applyFill="1" applyBorder="1" applyAlignment="1" applyProtection="1">
      <alignment horizontal="left" vertical="top"/>
      <protection locked="0"/>
    </xf>
    <xf numFmtId="0" fontId="40" fillId="0" borderId="18" xfId="0" applyFont="1" applyFill="1" applyBorder="1" applyAlignment="1" applyProtection="1">
      <alignment horizontal="left" vertical="top"/>
      <protection locked="0"/>
    </xf>
    <xf numFmtId="0" fontId="40" fillId="0" borderId="18" xfId="0" applyFont="1" applyBorder="1" applyAlignment="1" applyProtection="1">
      <alignment horizontal="left" vertical="top"/>
      <protection locked="0"/>
    </xf>
    <xf numFmtId="0" fontId="40" fillId="0" borderId="18" xfId="0" applyFont="1" applyFill="1" applyBorder="1" applyAlignment="1" applyProtection="1">
      <alignment vertical="center"/>
      <protection locked="0"/>
    </xf>
    <xf numFmtId="0" fontId="40" fillId="0" borderId="18" xfId="0" applyFont="1" applyBorder="1" applyAlignment="1" applyProtection="1">
      <alignment horizontal="center" vertical="top"/>
      <protection locked="0"/>
    </xf>
    <xf numFmtId="0" fontId="40" fillId="0" borderId="18" xfId="0" applyFont="1" applyBorder="1" applyAlignment="1" applyProtection="1">
      <alignment vertical="top"/>
      <protection locked="0"/>
    </xf>
    <xf numFmtId="0" fontId="40" fillId="0" borderId="18" xfId="0" applyFont="1" applyBorder="1" applyAlignment="1" applyProtection="1">
      <alignment vertical="top" wrapText="1"/>
      <protection locked="0"/>
    </xf>
    <xf numFmtId="0" fontId="40" fillId="0" borderId="19" xfId="0" applyFont="1" applyBorder="1" applyAlignment="1" applyProtection="1">
      <alignment vertical="top"/>
      <protection locked="0"/>
    </xf>
    <xf numFmtId="0" fontId="6" fillId="0" borderId="0" xfId="0" applyFont="1" applyBorder="1" applyAlignment="1" applyProtection="1">
      <alignment horizontal="left" vertical="center"/>
      <protection locked="0"/>
    </xf>
    <xf numFmtId="0" fontId="5" fillId="2" borderId="1"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35" borderId="23" xfId="0" applyFont="1" applyFill="1" applyBorder="1" applyAlignment="1">
      <alignment horizontal="center" vertical="center" wrapText="1"/>
    </xf>
    <xf numFmtId="0" fontId="5" fillId="35" borderId="24" xfId="0" applyFont="1" applyFill="1" applyBorder="1" applyAlignment="1">
      <alignment horizontal="center" vertical="center" wrapText="1"/>
    </xf>
    <xf numFmtId="0" fontId="5" fillId="35" borderId="23" xfId="0" applyFont="1" applyFill="1" applyBorder="1" applyAlignment="1">
      <alignment horizontal="center" vertical="center"/>
    </xf>
    <xf numFmtId="0" fontId="5" fillId="35" borderId="24" xfId="0" applyFont="1" applyFill="1" applyBorder="1" applyAlignment="1">
      <alignment horizontal="center" vertical="center"/>
    </xf>
    <xf numFmtId="0" fontId="5" fillId="36" borderId="23" xfId="0" applyFont="1" applyFill="1" applyBorder="1" applyAlignment="1">
      <alignment horizontal="center" vertical="center"/>
    </xf>
    <xf numFmtId="0" fontId="5" fillId="36" borderId="24"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1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2" xfId="0" applyFont="1" applyFill="1" applyBorder="1" applyAlignment="1">
      <alignment horizontal="center" vertical="center"/>
    </xf>
    <xf numFmtId="0" fontId="5" fillId="35" borderId="1" xfId="0" applyFont="1" applyFill="1" applyBorder="1" applyAlignment="1">
      <alignment horizontal="center" vertical="center" wrapText="1"/>
    </xf>
    <xf numFmtId="0" fontId="5" fillId="35"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45" fillId="0" borderId="13" xfId="0" applyFont="1" applyFill="1" applyBorder="1" applyAlignment="1" applyProtection="1">
      <alignment horizontal="center" vertical="top" wrapText="1"/>
      <protection locked="0"/>
    </xf>
    <xf numFmtId="0" fontId="45" fillId="0" borderId="1" xfId="0" applyFont="1" applyFill="1" applyBorder="1" applyAlignment="1" applyProtection="1">
      <alignment horizontal="center" vertical="top" wrapText="1"/>
      <protection locked="0"/>
    </xf>
    <xf numFmtId="0" fontId="5" fillId="35" borderId="12" xfId="0" applyFont="1" applyFill="1" applyBorder="1" applyAlignment="1" applyProtection="1">
      <alignment horizontal="center" vertical="center" wrapText="1"/>
      <protection locked="0"/>
    </xf>
    <xf numFmtId="0" fontId="5" fillId="35" borderId="15" xfId="0" applyFont="1" applyFill="1" applyBorder="1" applyAlignment="1" applyProtection="1">
      <alignment horizontal="center" vertical="center" wrapText="1"/>
      <protection locked="0"/>
    </xf>
    <xf numFmtId="0" fontId="5" fillId="35" borderId="13" xfId="0" applyFont="1" applyFill="1" applyBorder="1" applyAlignment="1" applyProtection="1">
      <alignment horizontal="center" vertical="center"/>
      <protection locked="0"/>
    </xf>
    <xf numFmtId="0" fontId="5" fillId="35" borderId="1" xfId="0" applyFont="1" applyFill="1" applyBorder="1" applyAlignment="1" applyProtection="1">
      <alignment horizontal="center" vertical="center"/>
      <protection locked="0"/>
    </xf>
    <xf numFmtId="0" fontId="5" fillId="36" borderId="13" xfId="0" applyFont="1" applyFill="1" applyBorder="1" applyAlignment="1" applyProtection="1">
      <alignment horizontal="center" vertical="center"/>
      <protection locked="0"/>
    </xf>
    <xf numFmtId="0" fontId="5" fillId="36" borderId="1" xfId="0" applyFont="1" applyFill="1" applyBorder="1" applyAlignment="1" applyProtection="1">
      <alignment horizontal="center" vertical="center"/>
      <protection locked="0"/>
    </xf>
    <xf numFmtId="0" fontId="45" fillId="0" borderId="14" xfId="0" applyFont="1" applyFill="1" applyBorder="1" applyAlignment="1" applyProtection="1">
      <alignment horizontal="center" vertical="top" wrapText="1"/>
      <protection locked="0"/>
    </xf>
    <xf numFmtId="0" fontId="45" fillId="0" borderId="16" xfId="0" applyFont="1" applyFill="1" applyBorder="1" applyAlignment="1" applyProtection="1">
      <alignment horizontal="center" vertical="top" wrapText="1"/>
      <protection locked="0"/>
    </xf>
    <xf numFmtId="0" fontId="40" fillId="0" borderId="1" xfId="0" applyFont="1" applyBorder="1" applyAlignment="1" applyProtection="1">
      <alignment horizontal="left" vertical="top"/>
      <protection locked="0"/>
    </xf>
    <xf numFmtId="0" fontId="40" fillId="0" borderId="1" xfId="0" applyFont="1" applyFill="1" applyBorder="1" applyAlignment="1" applyProtection="1">
      <alignment vertical="center"/>
      <protection locked="0"/>
    </xf>
    <xf numFmtId="0" fontId="40" fillId="0" borderId="1" xfId="0" applyFont="1" applyBorder="1" applyAlignment="1" applyProtection="1">
      <alignment horizontal="center" vertical="center"/>
      <protection locked="0"/>
    </xf>
    <xf numFmtId="0" fontId="40" fillId="0" borderId="1" xfId="0" applyFont="1" applyBorder="1" applyAlignment="1" applyProtection="1">
      <alignment vertical="center"/>
      <protection locked="0"/>
    </xf>
    <xf numFmtId="0" fontId="40" fillId="0" borderId="1" xfId="0" applyFont="1" applyBorder="1" applyAlignment="1" applyProtection="1">
      <alignment horizontal="left" vertical="center"/>
      <protection locked="0"/>
    </xf>
    <xf numFmtId="0" fontId="40" fillId="0" borderId="16" xfId="0" applyFont="1" applyBorder="1" applyAlignment="1" applyProtection="1">
      <alignment vertical="center"/>
      <protection locked="0"/>
    </xf>
  </cellXfs>
  <cellStyles count="129">
    <cellStyle name="20% - 강조색1" xfId="20" builtinId="30" customBuiltin="1"/>
    <cellStyle name="20% - 강조색1 2" xfId="45"/>
    <cellStyle name="20% - 강조색1 3" xfId="44"/>
    <cellStyle name="20% - 강조색2" xfId="24" builtinId="34" customBuiltin="1"/>
    <cellStyle name="20% - 강조색2 2" xfId="47"/>
    <cellStyle name="20% - 강조색2 3" xfId="46"/>
    <cellStyle name="20% - 강조색3" xfId="28" builtinId="38" customBuiltin="1"/>
    <cellStyle name="20% - 강조색3 2" xfId="49"/>
    <cellStyle name="20% - 강조색3 3" xfId="48"/>
    <cellStyle name="20% - 강조색4" xfId="32" builtinId="42" customBuiltin="1"/>
    <cellStyle name="20% - 강조색4 2" xfId="51"/>
    <cellStyle name="20% - 강조색4 3" xfId="50"/>
    <cellStyle name="20% - 강조색5" xfId="36" builtinId="46" customBuiltin="1"/>
    <cellStyle name="20% - 강조색5 2" xfId="53"/>
    <cellStyle name="20% - 강조색5 3" xfId="52"/>
    <cellStyle name="20% - 강조색6" xfId="40" builtinId="50" customBuiltin="1"/>
    <cellStyle name="20% - 강조색6 2" xfId="55"/>
    <cellStyle name="20% - 강조색6 3" xfId="54"/>
    <cellStyle name="40% - 강조색1" xfId="21" builtinId="31" customBuiltin="1"/>
    <cellStyle name="40% - 강조색1 2" xfId="57"/>
    <cellStyle name="40% - 강조색1 3" xfId="56"/>
    <cellStyle name="40% - 강조색2" xfId="25" builtinId="35" customBuiltin="1"/>
    <cellStyle name="40% - 강조색2 2" xfId="59"/>
    <cellStyle name="40% - 강조색2 3" xfId="58"/>
    <cellStyle name="40% - 강조색3" xfId="29" builtinId="39" customBuiltin="1"/>
    <cellStyle name="40% - 강조색3 2" xfId="61"/>
    <cellStyle name="40% - 강조색3 3" xfId="60"/>
    <cellStyle name="40% - 강조색4" xfId="33" builtinId="43" customBuiltin="1"/>
    <cellStyle name="40% - 강조색4 2" xfId="63"/>
    <cellStyle name="40% - 강조색4 3" xfId="62"/>
    <cellStyle name="40% - 강조색5" xfId="37" builtinId="47" customBuiltin="1"/>
    <cellStyle name="40% - 강조색5 2" xfId="65"/>
    <cellStyle name="40% - 강조색5 3" xfId="64"/>
    <cellStyle name="40% - 강조색6" xfId="41" builtinId="51" customBuiltin="1"/>
    <cellStyle name="40% - 강조색6 2" xfId="67"/>
    <cellStyle name="40% - 강조색6 3" xfId="66"/>
    <cellStyle name="60% - 강조색1" xfId="22" builtinId="32" customBuiltin="1"/>
    <cellStyle name="60% - 강조색1 2" xfId="69"/>
    <cellStyle name="60% - 강조색1 3" xfId="68"/>
    <cellStyle name="60% - 강조색2" xfId="26" builtinId="36" customBuiltin="1"/>
    <cellStyle name="60% - 강조색2 2" xfId="71"/>
    <cellStyle name="60% - 강조색2 3" xfId="70"/>
    <cellStyle name="60% - 강조색3" xfId="30" builtinId="40" customBuiltin="1"/>
    <cellStyle name="60% - 강조색3 2" xfId="73"/>
    <cellStyle name="60% - 강조색3 3" xfId="72"/>
    <cellStyle name="60% - 강조색4" xfId="34" builtinId="44" customBuiltin="1"/>
    <cellStyle name="60% - 강조색4 2" xfId="75"/>
    <cellStyle name="60% - 강조색4 3" xfId="74"/>
    <cellStyle name="60% - 강조색5" xfId="38" builtinId="48" customBuiltin="1"/>
    <cellStyle name="60% - 강조색5 2" xfId="77"/>
    <cellStyle name="60% - 강조색5 3" xfId="76"/>
    <cellStyle name="60% - 강조색6" xfId="42" builtinId="52" customBuiltin="1"/>
    <cellStyle name="60% - 강조색6 2" xfId="79"/>
    <cellStyle name="60% - 강조색6 3" xfId="78"/>
    <cellStyle name="강조색1" xfId="19" builtinId="29" customBuiltin="1"/>
    <cellStyle name="강조색1 2" xfId="81"/>
    <cellStyle name="강조색1 3" xfId="80"/>
    <cellStyle name="강조색2" xfId="23" builtinId="33" customBuiltin="1"/>
    <cellStyle name="강조색2 2" xfId="83"/>
    <cellStyle name="강조색2 3" xfId="82"/>
    <cellStyle name="강조색3" xfId="27" builtinId="37" customBuiltin="1"/>
    <cellStyle name="강조색3 2" xfId="85"/>
    <cellStyle name="강조색3 3" xfId="84"/>
    <cellStyle name="강조색4" xfId="31" builtinId="41" customBuiltin="1"/>
    <cellStyle name="강조색4 2" xfId="87"/>
    <cellStyle name="강조색4 3" xfId="86"/>
    <cellStyle name="강조색5" xfId="35" builtinId="45" customBuiltin="1"/>
    <cellStyle name="강조색5 2" xfId="89"/>
    <cellStyle name="강조색5 3" xfId="88"/>
    <cellStyle name="강조색6" xfId="39" builtinId="49" customBuiltin="1"/>
    <cellStyle name="강조색6 2" xfId="91"/>
    <cellStyle name="강조색6 3" xfId="90"/>
    <cellStyle name="경고문" xfId="15" builtinId="11" customBuiltin="1"/>
    <cellStyle name="경고문 2" xfId="93"/>
    <cellStyle name="경고문 3" xfId="92"/>
    <cellStyle name="계산" xfId="12" builtinId="22" customBuiltin="1"/>
    <cellStyle name="계산 2" xfId="95"/>
    <cellStyle name="계산 3" xfId="94"/>
    <cellStyle name="나쁨" xfId="8" builtinId="27" customBuiltin="1"/>
    <cellStyle name="나쁨 2" xfId="97"/>
    <cellStyle name="나쁨 3" xfId="96"/>
    <cellStyle name="메모" xfId="16" builtinId="10" customBuiltin="1"/>
    <cellStyle name="메모 2" xfId="99"/>
    <cellStyle name="메모 3" xfId="98"/>
    <cellStyle name="백분율 2" xfId="128"/>
    <cellStyle name="보통" xfId="9" builtinId="28" customBuiltin="1"/>
    <cellStyle name="보통 2" xfId="101"/>
    <cellStyle name="보통 3" xfId="100"/>
    <cellStyle name="설명 텍스트" xfId="17" builtinId="53" customBuiltin="1"/>
    <cellStyle name="설명 텍스트 2" xfId="103"/>
    <cellStyle name="설명 텍스트 3" xfId="102"/>
    <cellStyle name="셀 확인" xfId="14" builtinId="23" customBuiltin="1"/>
    <cellStyle name="셀 확인 2" xfId="105"/>
    <cellStyle name="셀 확인 3" xfId="104"/>
    <cellStyle name="쉼표 [0]" xfId="126" builtinId="6"/>
    <cellStyle name="연결된 셀" xfId="13" builtinId="24" customBuiltin="1"/>
    <cellStyle name="연결된 셀 2" xfId="107"/>
    <cellStyle name="연결된 셀 3" xfId="106"/>
    <cellStyle name="요약" xfId="18" builtinId="25" customBuiltin="1"/>
    <cellStyle name="요약 2" xfId="109"/>
    <cellStyle name="요약 3" xfId="108"/>
    <cellStyle name="입력" xfId="10" builtinId="20" customBuiltin="1"/>
    <cellStyle name="입력 2" xfId="111"/>
    <cellStyle name="입력 3" xfId="110"/>
    <cellStyle name="제목" xfId="2" builtinId="15" customBuiltin="1"/>
    <cellStyle name="제목 1" xfId="3" builtinId="16" customBuiltin="1"/>
    <cellStyle name="제목 1 2" xfId="114"/>
    <cellStyle name="제목 1 3" xfId="113"/>
    <cellStyle name="제목 2" xfId="4" builtinId="17" customBuiltin="1"/>
    <cellStyle name="제목 2 2" xfId="116"/>
    <cellStyle name="제목 2 3" xfId="115"/>
    <cellStyle name="제목 3" xfId="5" builtinId="18" customBuiltin="1"/>
    <cellStyle name="제목 3 2" xfId="118"/>
    <cellStyle name="제목 3 3" xfId="117"/>
    <cellStyle name="제목 4" xfId="6" builtinId="19" customBuiltin="1"/>
    <cellStyle name="제목 4 2" xfId="120"/>
    <cellStyle name="제목 4 3" xfId="119"/>
    <cellStyle name="제목 5" xfId="121"/>
    <cellStyle name="제목 6" xfId="112"/>
    <cellStyle name="좋음" xfId="7" builtinId="26" customBuiltin="1"/>
    <cellStyle name="좋음 2" xfId="123"/>
    <cellStyle name="좋음 3" xfId="122"/>
    <cellStyle name="출력" xfId="11" builtinId="21" customBuiltin="1"/>
    <cellStyle name="출력 2" xfId="125"/>
    <cellStyle name="출력 3" xfId="124"/>
    <cellStyle name="표준" xfId="0" builtinId="0"/>
    <cellStyle name="표준 2" xfId="1"/>
    <cellStyle name="표준 2 2" xfId="127"/>
    <cellStyle name="표준 3" xfId="43"/>
  </cellStyles>
  <dxfs count="126">
    <dxf>
      <fill>
        <patternFill>
          <bgColor rgb="FFFFFF66"/>
        </patternFill>
      </fill>
    </dxf>
    <dxf>
      <font>
        <color auto="1"/>
      </font>
      <fill>
        <patternFill>
          <bgColor rgb="FFFF3F3F"/>
        </patternFill>
      </fill>
    </dxf>
    <dxf>
      <fill>
        <patternFill>
          <bgColor rgb="FF33CC33"/>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FFFF66"/>
        </patternFill>
      </fill>
    </dxf>
    <dxf>
      <font>
        <color auto="1"/>
      </font>
      <fill>
        <patternFill>
          <bgColor rgb="FFFF3F3F"/>
        </patternFill>
      </fill>
    </dxf>
    <dxf>
      <fill>
        <patternFill>
          <bgColor rgb="FF33CC33"/>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FFFF66"/>
        </patternFill>
      </fill>
    </dxf>
    <dxf>
      <font>
        <color auto="1"/>
      </font>
      <fill>
        <patternFill>
          <bgColor rgb="FFFF3F3F"/>
        </patternFill>
      </fill>
    </dxf>
    <dxf>
      <fill>
        <patternFill>
          <bgColor rgb="FF33CC33"/>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33CC33"/>
        </patternFill>
      </fill>
    </dxf>
    <dxf>
      <fill>
        <patternFill>
          <bgColor rgb="FFFFFF66"/>
        </patternFill>
      </fill>
    </dxf>
    <dxf>
      <font>
        <color auto="1"/>
      </font>
      <fill>
        <patternFill>
          <bgColor rgb="FFFF3F3F"/>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5"/>
  <sheetViews>
    <sheetView tabSelected="1" zoomScaleNormal="100" workbookViewId="0">
      <pane xSplit="3" ySplit="5" topLeftCell="I6" activePane="bottomRight" state="frozen"/>
      <selection pane="topRight" activeCell="D1" sqref="D1"/>
      <selection pane="bottomLeft" activeCell="A6" sqref="A6"/>
      <selection pane="bottomRight" activeCell="A3" sqref="A3:A5"/>
    </sheetView>
  </sheetViews>
  <sheetFormatPr defaultColWidth="9" defaultRowHeight="16.5" x14ac:dyDescent="0.3"/>
  <cols>
    <col min="1" max="1" width="6.875" style="2" bestFit="1" customWidth="1"/>
    <col min="2" max="2" width="13.375" style="5" customWidth="1"/>
    <col min="3" max="3" width="8" style="6" bestFit="1" customWidth="1"/>
    <col min="4" max="4" width="13.5" style="6" customWidth="1"/>
    <col min="5" max="5" width="8" style="6" bestFit="1" customWidth="1"/>
    <col min="6" max="7" width="15.25" style="6" customWidth="1"/>
    <col min="8" max="8" width="33.875" style="6" customWidth="1"/>
    <col min="9" max="9" width="8" style="3" bestFit="1" customWidth="1"/>
    <col min="10" max="11" width="8" style="3" customWidth="1"/>
    <col min="12" max="12" width="11.375" style="3" customWidth="1"/>
    <col min="13" max="13" width="12" style="3" customWidth="1"/>
    <col min="14" max="14" width="7.5" style="3" customWidth="1"/>
    <col min="15" max="16" width="15.125" style="4" customWidth="1"/>
    <col min="17" max="17" width="20.875" style="4" customWidth="1"/>
    <col min="18" max="18" width="15.125" style="4" customWidth="1"/>
    <col min="19" max="21" width="15.125" style="3" customWidth="1"/>
    <col min="22" max="22" width="11.375" style="3" bestFit="1" customWidth="1"/>
    <col min="23" max="23" width="12.625" style="1" customWidth="1"/>
    <col min="24" max="16384" width="9" style="10"/>
  </cols>
  <sheetData>
    <row r="1" spans="1:23" ht="30" customHeight="1" x14ac:dyDescent="0.3">
      <c r="A1" s="11" t="s">
        <v>29</v>
      </c>
      <c r="C1" s="5"/>
    </row>
    <row r="2" spans="1:23" x14ac:dyDescent="0.3">
      <c r="A2" s="23"/>
      <c r="B2" s="23"/>
      <c r="C2" s="23"/>
      <c r="D2" s="23"/>
      <c r="E2" s="23"/>
      <c r="F2" s="23"/>
      <c r="G2" s="23"/>
      <c r="H2" s="23"/>
      <c r="I2" s="23"/>
      <c r="J2" s="23"/>
      <c r="K2" s="23"/>
      <c r="L2" s="23"/>
      <c r="M2" s="23"/>
      <c r="N2" s="23"/>
      <c r="O2" s="23"/>
      <c r="P2" s="23"/>
      <c r="Q2" s="23"/>
      <c r="R2" s="23"/>
      <c r="S2" s="23"/>
      <c r="T2" s="23"/>
      <c r="U2" s="23"/>
      <c r="V2" s="23"/>
      <c r="W2" s="23"/>
    </row>
    <row r="3" spans="1:23" s="60" customFormat="1" ht="16.5" customHeight="1" x14ac:dyDescent="0.3">
      <c r="A3" s="92" t="s">
        <v>30</v>
      </c>
      <c r="B3" s="92" t="s">
        <v>38</v>
      </c>
      <c r="C3" s="92" t="s">
        <v>47</v>
      </c>
      <c r="D3" s="93" t="s">
        <v>40</v>
      </c>
      <c r="E3" s="92" t="s">
        <v>1</v>
      </c>
      <c r="F3" s="93" t="s">
        <v>31</v>
      </c>
      <c r="G3" s="93" t="s">
        <v>32</v>
      </c>
      <c r="H3" s="20" t="s">
        <v>14</v>
      </c>
      <c r="I3" s="96"/>
      <c r="J3" s="96"/>
      <c r="K3" s="96"/>
      <c r="L3" s="96"/>
      <c r="M3" s="96"/>
      <c r="N3" s="96"/>
      <c r="O3" s="24" t="s">
        <v>15</v>
      </c>
      <c r="P3" s="25"/>
      <c r="Q3" s="25"/>
      <c r="R3" s="26"/>
      <c r="S3" s="101" t="s">
        <v>11</v>
      </c>
      <c r="T3" s="96"/>
      <c r="U3" s="96"/>
      <c r="V3" s="93" t="s">
        <v>13</v>
      </c>
      <c r="W3" s="92" t="s">
        <v>53</v>
      </c>
    </row>
    <row r="4" spans="1:23" s="60" customFormat="1" ht="16.5" customHeight="1" x14ac:dyDescent="0.3">
      <c r="A4" s="92"/>
      <c r="B4" s="92"/>
      <c r="C4" s="92"/>
      <c r="D4" s="97"/>
      <c r="E4" s="92"/>
      <c r="F4" s="97"/>
      <c r="G4" s="97"/>
      <c r="H4" s="93" t="s">
        <v>33</v>
      </c>
      <c r="I4" s="98" t="s">
        <v>12</v>
      </c>
      <c r="J4" s="99"/>
      <c r="K4" s="100"/>
      <c r="L4" s="94" t="s">
        <v>44</v>
      </c>
      <c r="M4" s="94" t="s">
        <v>16</v>
      </c>
      <c r="N4" s="94" t="s">
        <v>17</v>
      </c>
      <c r="O4" s="94" t="s">
        <v>4</v>
      </c>
      <c r="P4" s="51"/>
      <c r="Q4" s="51"/>
      <c r="R4" s="51"/>
      <c r="S4" s="94" t="s">
        <v>11</v>
      </c>
      <c r="T4" s="51"/>
      <c r="U4" s="51"/>
      <c r="V4" s="97"/>
      <c r="W4" s="92"/>
    </row>
    <row r="5" spans="1:23" s="61" customFormat="1" ht="57.75" customHeight="1" x14ac:dyDescent="0.3">
      <c r="A5" s="93"/>
      <c r="B5" s="93"/>
      <c r="C5" s="93"/>
      <c r="D5" s="97"/>
      <c r="E5" s="93"/>
      <c r="F5" s="97"/>
      <c r="G5" s="97"/>
      <c r="H5" s="97"/>
      <c r="I5" s="50" t="s">
        <v>41</v>
      </c>
      <c r="J5" s="50" t="s">
        <v>42</v>
      </c>
      <c r="K5" s="50" t="s">
        <v>43</v>
      </c>
      <c r="L5" s="95"/>
      <c r="M5" s="95"/>
      <c r="N5" s="95"/>
      <c r="O5" s="95"/>
      <c r="P5" s="27" t="s">
        <v>35</v>
      </c>
      <c r="Q5" s="27" t="s">
        <v>45</v>
      </c>
      <c r="R5" s="27" t="s">
        <v>34</v>
      </c>
      <c r="S5" s="95"/>
      <c r="T5" s="27" t="s">
        <v>46</v>
      </c>
      <c r="U5" s="27" t="s">
        <v>36</v>
      </c>
      <c r="V5" s="97"/>
      <c r="W5" s="93"/>
    </row>
    <row r="6" spans="1:23" s="38" customFormat="1" ht="30" customHeight="1" x14ac:dyDescent="0.3">
      <c r="A6" s="62">
        <v>144</v>
      </c>
      <c r="B6" s="62" t="s">
        <v>189</v>
      </c>
      <c r="C6" s="62" t="s">
        <v>39</v>
      </c>
      <c r="D6" s="40" t="s">
        <v>65</v>
      </c>
      <c r="E6" s="40" t="s">
        <v>124</v>
      </c>
      <c r="F6" s="40" t="s">
        <v>216</v>
      </c>
      <c r="G6" s="62" t="s">
        <v>62</v>
      </c>
      <c r="H6" s="40" t="s">
        <v>317</v>
      </c>
      <c r="I6" s="40">
        <v>50</v>
      </c>
      <c r="J6" s="40">
        <v>25</v>
      </c>
      <c r="K6" s="40">
        <v>25</v>
      </c>
      <c r="L6" s="40" t="s">
        <v>368</v>
      </c>
      <c r="M6" s="40" t="s">
        <v>423</v>
      </c>
      <c r="N6" s="40">
        <v>48.8</v>
      </c>
      <c r="O6" s="62" t="s">
        <v>415</v>
      </c>
      <c r="P6" s="40" t="s">
        <v>410</v>
      </c>
      <c r="Q6" s="40" t="s">
        <v>451</v>
      </c>
      <c r="R6" s="40" t="s">
        <v>457</v>
      </c>
      <c r="S6" s="40" t="s">
        <v>416</v>
      </c>
      <c r="T6" s="40" t="s">
        <v>217</v>
      </c>
      <c r="U6" s="40" t="s">
        <v>465</v>
      </c>
      <c r="V6" s="40" t="s">
        <v>51</v>
      </c>
      <c r="W6" s="40" t="s">
        <v>218</v>
      </c>
    </row>
    <row r="7" spans="1:23" s="38" customFormat="1" ht="30" customHeight="1" x14ac:dyDescent="0.3">
      <c r="A7" s="40">
        <v>401</v>
      </c>
      <c r="B7" s="40" t="s">
        <v>117</v>
      </c>
      <c r="C7" s="40" t="s">
        <v>120</v>
      </c>
      <c r="D7" s="40" t="s">
        <v>123</v>
      </c>
      <c r="E7" s="40" t="s">
        <v>124</v>
      </c>
      <c r="F7" s="40" t="s">
        <v>125</v>
      </c>
      <c r="G7" s="40" t="s">
        <v>62</v>
      </c>
      <c r="H7" s="37" t="s">
        <v>130</v>
      </c>
      <c r="I7" s="40">
        <f>72</f>
        <v>72</v>
      </c>
      <c r="J7" s="40">
        <v>36</v>
      </c>
      <c r="K7" s="40">
        <v>36</v>
      </c>
      <c r="L7" s="63" t="s">
        <v>126</v>
      </c>
      <c r="M7" s="37" t="s">
        <v>127</v>
      </c>
      <c r="N7" s="63">
        <f>33/72*100</f>
        <v>45.833333333333329</v>
      </c>
      <c r="O7" s="40" t="s">
        <v>415</v>
      </c>
      <c r="P7" s="40" t="s">
        <v>121</v>
      </c>
      <c r="Q7" s="37" t="s">
        <v>128</v>
      </c>
      <c r="R7" s="37" t="s">
        <v>194</v>
      </c>
      <c r="S7" s="40" t="s">
        <v>417</v>
      </c>
      <c r="T7" s="40" t="s">
        <v>195</v>
      </c>
      <c r="U7" s="37" t="s">
        <v>196</v>
      </c>
      <c r="V7" s="40" t="s">
        <v>58</v>
      </c>
      <c r="W7" s="40" t="s">
        <v>129</v>
      </c>
    </row>
    <row r="8" spans="1:23" s="38" customFormat="1" ht="30" customHeight="1" x14ac:dyDescent="0.3">
      <c r="A8" s="40">
        <v>494</v>
      </c>
      <c r="B8" s="40" t="s">
        <v>118</v>
      </c>
      <c r="C8" s="40" t="s">
        <v>120</v>
      </c>
      <c r="D8" s="40" t="s">
        <v>149</v>
      </c>
      <c r="E8" s="40" t="s">
        <v>124</v>
      </c>
      <c r="F8" s="40" t="s">
        <v>125</v>
      </c>
      <c r="G8" s="40" t="s">
        <v>62</v>
      </c>
      <c r="H8" s="37" t="s">
        <v>150</v>
      </c>
      <c r="I8" s="40">
        <v>58</v>
      </c>
      <c r="J8" s="40">
        <v>30</v>
      </c>
      <c r="K8" s="40">
        <v>28</v>
      </c>
      <c r="L8" s="40" t="s">
        <v>159</v>
      </c>
      <c r="M8" s="37" t="s">
        <v>424</v>
      </c>
      <c r="N8" s="63">
        <f>18/34*100</f>
        <v>52.941176470588239</v>
      </c>
      <c r="O8" s="40" t="s">
        <v>60</v>
      </c>
      <c r="P8" s="40" t="s">
        <v>121</v>
      </c>
      <c r="Q8" s="37" t="s">
        <v>128</v>
      </c>
      <c r="R8" s="40" t="s">
        <v>458</v>
      </c>
      <c r="S8" s="40" t="s">
        <v>416</v>
      </c>
      <c r="T8" s="40" t="s">
        <v>175</v>
      </c>
      <c r="U8" s="40" t="s">
        <v>466</v>
      </c>
      <c r="V8" s="40" t="s">
        <v>58</v>
      </c>
      <c r="W8" s="40" t="s">
        <v>151</v>
      </c>
    </row>
    <row r="9" spans="1:23" s="38" customFormat="1" ht="30" customHeight="1" x14ac:dyDescent="0.3">
      <c r="A9" s="40">
        <v>3047</v>
      </c>
      <c r="B9" s="40" t="s">
        <v>119</v>
      </c>
      <c r="C9" s="40" t="s">
        <v>120</v>
      </c>
      <c r="D9" s="40" t="s">
        <v>65</v>
      </c>
      <c r="E9" s="40" t="s">
        <v>124</v>
      </c>
      <c r="F9" s="40" t="s">
        <v>162</v>
      </c>
      <c r="G9" s="40" t="s">
        <v>62</v>
      </c>
      <c r="H9" s="40" t="s">
        <v>164</v>
      </c>
      <c r="I9" s="40">
        <v>18</v>
      </c>
      <c r="J9" s="40">
        <v>9</v>
      </c>
      <c r="K9" s="40">
        <v>9</v>
      </c>
      <c r="L9" s="40" t="s">
        <v>165</v>
      </c>
      <c r="M9" s="37" t="s">
        <v>166</v>
      </c>
      <c r="N9" s="63">
        <f>5/16*100</f>
        <v>31.25</v>
      </c>
      <c r="O9" s="40" t="s">
        <v>60</v>
      </c>
      <c r="P9" s="40" t="s">
        <v>121</v>
      </c>
      <c r="Q9" s="37" t="s">
        <v>128</v>
      </c>
      <c r="R9" s="40" t="s">
        <v>459</v>
      </c>
      <c r="S9" s="40" t="s">
        <v>417</v>
      </c>
      <c r="T9" s="40" t="s">
        <v>176</v>
      </c>
      <c r="U9" s="40" t="s">
        <v>467</v>
      </c>
      <c r="V9" s="40" t="s">
        <v>58</v>
      </c>
      <c r="W9" s="40" t="s">
        <v>163</v>
      </c>
    </row>
    <row r="10" spans="1:23" s="38" customFormat="1" ht="30" customHeight="1" x14ac:dyDescent="0.3">
      <c r="A10" s="40">
        <v>3232</v>
      </c>
      <c r="B10" s="40" t="s">
        <v>178</v>
      </c>
      <c r="C10" s="40" t="s">
        <v>205</v>
      </c>
      <c r="D10" s="40" t="s">
        <v>190</v>
      </c>
      <c r="E10" s="40" t="s">
        <v>179</v>
      </c>
      <c r="F10" s="40" t="s">
        <v>204</v>
      </c>
      <c r="G10" s="40" t="s">
        <v>62</v>
      </c>
      <c r="H10" s="40" t="s">
        <v>206</v>
      </c>
      <c r="I10" s="40">
        <v>13</v>
      </c>
      <c r="J10" s="40">
        <v>6</v>
      </c>
      <c r="K10" s="40">
        <v>7</v>
      </c>
      <c r="L10" s="40">
        <v>0</v>
      </c>
      <c r="M10" s="40">
        <v>49.8</v>
      </c>
      <c r="N10" s="63">
        <v>53.8</v>
      </c>
      <c r="O10" s="40" t="s">
        <v>207</v>
      </c>
      <c r="P10" s="40" t="s">
        <v>180</v>
      </c>
      <c r="Q10" s="40" t="s">
        <v>452</v>
      </c>
      <c r="R10" s="40" t="s">
        <v>460</v>
      </c>
      <c r="S10" s="40" t="s">
        <v>418</v>
      </c>
      <c r="T10" s="40" t="s">
        <v>181</v>
      </c>
      <c r="U10" s="40" t="s">
        <v>468</v>
      </c>
      <c r="V10" s="40" t="s">
        <v>182</v>
      </c>
      <c r="W10" s="40" t="s">
        <v>183</v>
      </c>
    </row>
    <row r="11" spans="1:23" s="38" customFormat="1" ht="30" customHeight="1" x14ac:dyDescent="0.3">
      <c r="A11" s="40">
        <v>4639</v>
      </c>
      <c r="B11" s="40" t="s">
        <v>377</v>
      </c>
      <c r="C11" s="40" t="s">
        <v>205</v>
      </c>
      <c r="D11" s="40" t="s">
        <v>385</v>
      </c>
      <c r="E11" s="40" t="s">
        <v>386</v>
      </c>
      <c r="F11" s="40" t="s">
        <v>387</v>
      </c>
      <c r="G11" s="40" t="s">
        <v>62</v>
      </c>
      <c r="H11" s="40" t="s">
        <v>206</v>
      </c>
      <c r="I11" s="40">
        <v>13</v>
      </c>
      <c r="J11" s="40">
        <v>6</v>
      </c>
      <c r="K11" s="40">
        <v>7</v>
      </c>
      <c r="L11" s="40">
        <v>0</v>
      </c>
      <c r="M11" s="40">
        <v>49.8</v>
      </c>
      <c r="N11" s="63">
        <f>7/13*100</f>
        <v>53.846153846153847</v>
      </c>
      <c r="O11" s="40" t="s">
        <v>207</v>
      </c>
      <c r="P11" s="40" t="s">
        <v>180</v>
      </c>
      <c r="Q11" s="40" t="s">
        <v>452</v>
      </c>
      <c r="R11" s="40" t="s">
        <v>460</v>
      </c>
      <c r="S11" s="40" t="s">
        <v>418</v>
      </c>
      <c r="T11" s="40" t="s">
        <v>181</v>
      </c>
      <c r="U11" s="40" t="s">
        <v>468</v>
      </c>
      <c r="V11" s="40" t="s">
        <v>182</v>
      </c>
      <c r="W11" s="40" t="s">
        <v>388</v>
      </c>
    </row>
    <row r="12" spans="1:23" s="38" customFormat="1" ht="30" customHeight="1" x14ac:dyDescent="0.3">
      <c r="A12" s="40">
        <v>6571</v>
      </c>
      <c r="B12" s="40" t="s">
        <v>59</v>
      </c>
      <c r="C12" s="40" t="s">
        <v>39</v>
      </c>
      <c r="D12" s="40" t="s">
        <v>65</v>
      </c>
      <c r="E12" s="40" t="s">
        <v>66</v>
      </c>
      <c r="F12" s="40" t="s">
        <v>202</v>
      </c>
      <c r="G12" s="40" t="s">
        <v>62</v>
      </c>
      <c r="H12" s="40" t="s">
        <v>208</v>
      </c>
      <c r="I12" s="40">
        <v>32</v>
      </c>
      <c r="J12" s="40">
        <v>15</v>
      </c>
      <c r="K12" s="40">
        <v>17</v>
      </c>
      <c r="L12" s="63" t="s">
        <v>203</v>
      </c>
      <c r="M12" s="40" t="s">
        <v>425</v>
      </c>
      <c r="N12" s="63">
        <f>14/32*100</f>
        <v>43.75</v>
      </c>
      <c r="O12" s="40" t="s">
        <v>60</v>
      </c>
      <c r="P12" s="40" t="s">
        <v>61</v>
      </c>
      <c r="Q12" s="40" t="s">
        <v>453</v>
      </c>
      <c r="R12" s="40" t="s">
        <v>461</v>
      </c>
      <c r="S12" s="40" t="s">
        <v>416</v>
      </c>
      <c r="T12" s="40" t="s">
        <v>63</v>
      </c>
      <c r="U12" s="40" t="s">
        <v>469</v>
      </c>
      <c r="V12" s="40" t="s">
        <v>70</v>
      </c>
      <c r="W12" s="40" t="s">
        <v>64</v>
      </c>
    </row>
    <row r="13" spans="1:23" s="38" customFormat="1" ht="30" customHeight="1" x14ac:dyDescent="0.3">
      <c r="A13" s="62">
        <v>6572</v>
      </c>
      <c r="B13" s="40" t="s">
        <v>219</v>
      </c>
      <c r="C13" s="62" t="s">
        <v>39</v>
      </c>
      <c r="D13" s="40" t="s">
        <v>65</v>
      </c>
      <c r="E13" s="40" t="s">
        <v>220</v>
      </c>
      <c r="F13" s="40" t="s">
        <v>65</v>
      </c>
      <c r="G13" s="40" t="s">
        <v>62</v>
      </c>
      <c r="H13" s="64" t="s">
        <v>318</v>
      </c>
      <c r="I13" s="40">
        <v>35</v>
      </c>
      <c r="J13" s="40">
        <v>19</v>
      </c>
      <c r="K13" s="40">
        <v>16</v>
      </c>
      <c r="L13" s="59" t="s">
        <v>369</v>
      </c>
      <c r="M13" s="40" t="s">
        <v>426</v>
      </c>
      <c r="N13" s="40">
        <v>34.299999999999997</v>
      </c>
      <c r="O13" s="40" t="s">
        <v>415</v>
      </c>
      <c r="P13" s="40" t="s">
        <v>61</v>
      </c>
      <c r="Q13" s="40" t="s">
        <v>454</v>
      </c>
      <c r="R13" s="40" t="s">
        <v>462</v>
      </c>
      <c r="S13" s="62" t="s">
        <v>416</v>
      </c>
      <c r="T13" s="40" t="s">
        <v>319</v>
      </c>
      <c r="U13" s="40" t="s">
        <v>470</v>
      </c>
      <c r="V13" s="40" t="s">
        <v>70</v>
      </c>
      <c r="W13" s="62" t="s">
        <v>221</v>
      </c>
    </row>
    <row r="14" spans="1:23" s="38" customFormat="1" ht="30" customHeight="1" x14ac:dyDescent="0.3">
      <c r="A14" s="62">
        <v>6626</v>
      </c>
      <c r="B14" s="62" t="s">
        <v>222</v>
      </c>
      <c r="C14" s="62" t="s">
        <v>39</v>
      </c>
      <c r="D14" s="40" t="s">
        <v>223</v>
      </c>
      <c r="E14" s="40" t="s">
        <v>124</v>
      </c>
      <c r="F14" s="40" t="s">
        <v>224</v>
      </c>
      <c r="G14" s="40" t="s">
        <v>62</v>
      </c>
      <c r="H14" s="40" t="s">
        <v>320</v>
      </c>
      <c r="I14" s="40">
        <v>26</v>
      </c>
      <c r="J14" s="40">
        <v>14</v>
      </c>
      <c r="K14" s="40">
        <v>12</v>
      </c>
      <c r="L14" s="63" t="s">
        <v>371</v>
      </c>
      <c r="M14" s="40" t="s">
        <v>427</v>
      </c>
      <c r="N14" s="40">
        <v>27.3</v>
      </c>
      <c r="O14" s="40" t="s">
        <v>415</v>
      </c>
      <c r="P14" s="40" t="s">
        <v>225</v>
      </c>
      <c r="Q14" s="40" t="s">
        <v>455</v>
      </c>
      <c r="R14" s="40" t="s">
        <v>463</v>
      </c>
      <c r="S14" s="40" t="s">
        <v>420</v>
      </c>
      <c r="T14" s="40" t="s">
        <v>321</v>
      </c>
      <c r="U14" s="40" t="s">
        <v>471</v>
      </c>
      <c r="V14" s="40" t="s">
        <v>250</v>
      </c>
      <c r="W14" s="62" t="s">
        <v>226</v>
      </c>
    </row>
    <row r="15" spans="1:23" s="38" customFormat="1" ht="30" customHeight="1" x14ac:dyDescent="0.3">
      <c r="A15" s="62">
        <v>6789</v>
      </c>
      <c r="B15" s="40" t="s">
        <v>227</v>
      </c>
      <c r="C15" s="62" t="s">
        <v>39</v>
      </c>
      <c r="D15" s="40" t="s">
        <v>422</v>
      </c>
      <c r="E15" s="40" t="s">
        <v>220</v>
      </c>
      <c r="F15" s="40" t="s">
        <v>228</v>
      </c>
      <c r="G15" s="62" t="s">
        <v>62</v>
      </c>
      <c r="H15" s="40" t="s">
        <v>322</v>
      </c>
      <c r="I15" s="40">
        <v>67</v>
      </c>
      <c r="J15" s="40">
        <v>34</v>
      </c>
      <c r="K15" s="40">
        <v>33</v>
      </c>
      <c r="L15" s="40" t="s">
        <v>372</v>
      </c>
      <c r="M15" s="40" t="s">
        <v>370</v>
      </c>
      <c r="N15" s="40" t="s">
        <v>65</v>
      </c>
      <c r="O15" s="62" t="s">
        <v>415</v>
      </c>
      <c r="P15" s="40" t="s">
        <v>61</v>
      </c>
      <c r="Q15" s="40" t="s">
        <v>456</v>
      </c>
      <c r="R15" s="40" t="s">
        <v>464</v>
      </c>
      <c r="S15" s="40" t="s">
        <v>419</v>
      </c>
      <c r="T15" s="40" t="s">
        <v>323</v>
      </c>
      <c r="U15" s="40" t="s">
        <v>472</v>
      </c>
      <c r="V15" s="40" t="s">
        <v>478</v>
      </c>
      <c r="W15" s="62" t="s">
        <v>229</v>
      </c>
    </row>
  </sheetData>
  <sheetProtection algorithmName="SHA-512" hashValue="3Jk//0tKvFPFmZwFkKB1WvAE8g4NiPSgmmOpR3Q2S/Ak3wLI/zytybGd7LnVmdtg06qC0OhRNSWZKHeyQ1pYRw==" saltValue="qPGpoHDeeRXy7auPOp5i3A==" spinCount="100000" sheet="1" objects="1" scenarios="1"/>
  <sortState ref="A5:AO10">
    <sortCondition ref="B4:B28"/>
  </sortState>
  <mergeCells count="18">
    <mergeCell ref="G3:G5"/>
    <mergeCell ref="F3:F5"/>
    <mergeCell ref="L4:L5"/>
    <mergeCell ref="H4:H5"/>
    <mergeCell ref="N4:N5"/>
    <mergeCell ref="A3:A5"/>
    <mergeCell ref="B3:B5"/>
    <mergeCell ref="E3:E5"/>
    <mergeCell ref="C3:C5"/>
    <mergeCell ref="D3:D5"/>
    <mergeCell ref="W3:W5"/>
    <mergeCell ref="M4:M5"/>
    <mergeCell ref="O4:O5"/>
    <mergeCell ref="I3:N3"/>
    <mergeCell ref="V3:V5"/>
    <mergeCell ref="I4:K4"/>
    <mergeCell ref="S4:S5"/>
    <mergeCell ref="S3:U3"/>
  </mergeCells>
  <phoneticPr fontId="1" type="noConversion"/>
  <pageMargins left="0.7" right="0.7" top="0.75" bottom="0.75" header="0.3" footer="0.3"/>
  <pageSetup paperSize="9" scale="2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55"/>
  <sheetViews>
    <sheetView zoomScaleNormal="100" workbookViewId="0">
      <pane xSplit="2" ySplit="4" topLeftCell="C5" activePane="bottomRight" state="frozen"/>
      <selection activeCell="D6" sqref="D6"/>
      <selection pane="topRight" activeCell="D6" sqref="D6"/>
      <selection pane="bottomLeft" activeCell="D6" sqref="D6"/>
      <selection pane="bottomRight" activeCell="E18" sqref="E18"/>
    </sheetView>
  </sheetViews>
  <sheetFormatPr defaultRowHeight="16.5" x14ac:dyDescent="0.3"/>
  <cols>
    <col min="1" max="1" width="9" style="9"/>
    <col min="2" max="3" width="15" style="9" customWidth="1"/>
    <col min="4" max="4" width="14.5" style="17" customWidth="1"/>
    <col min="5" max="5" width="16.875" style="17" customWidth="1"/>
    <col min="6" max="6" width="13.125" style="17" customWidth="1"/>
    <col min="7" max="7" width="15.625" style="17" customWidth="1"/>
    <col min="8" max="8" width="12.875" style="17" bestFit="1" customWidth="1"/>
    <col min="9" max="9" width="13.25" style="17" customWidth="1"/>
    <col min="10" max="10" width="8" style="17" customWidth="1"/>
    <col min="11" max="11" width="10.375" style="17" bestFit="1" customWidth="1"/>
    <col min="12" max="12" width="9.125" style="17" customWidth="1"/>
    <col min="13" max="13" width="6.75" style="17" bestFit="1" customWidth="1"/>
    <col min="14" max="14" width="10.375" style="17" bestFit="1" customWidth="1"/>
    <col min="15" max="15" width="9" style="17" customWidth="1"/>
    <col min="16" max="19" width="9" style="14"/>
    <col min="20" max="20" width="11" style="14" bestFit="1" customWidth="1"/>
    <col min="21" max="21" width="9" style="14"/>
    <col min="22" max="22" width="9" style="17"/>
    <col min="23" max="23" width="9" style="9" customWidth="1"/>
    <col min="24" max="16384" width="9" style="9"/>
  </cols>
  <sheetData>
    <row r="1" spans="1:22" ht="30" customHeight="1" x14ac:dyDescent="0.3">
      <c r="A1" s="12" t="s">
        <v>479</v>
      </c>
      <c r="B1" s="8"/>
      <c r="C1" s="8"/>
      <c r="D1" s="13"/>
      <c r="E1" s="13"/>
      <c r="F1" s="13"/>
      <c r="G1" s="13"/>
      <c r="H1" s="13"/>
      <c r="I1" s="13"/>
      <c r="J1" s="13"/>
      <c r="K1" s="9"/>
      <c r="L1" s="9"/>
      <c r="M1" s="9"/>
      <c r="N1" s="9"/>
      <c r="O1" s="9"/>
      <c r="T1" s="7"/>
      <c r="U1" s="7"/>
      <c r="V1" s="9"/>
    </row>
    <row r="2" spans="1:22" ht="20.25" x14ac:dyDescent="0.3">
      <c r="A2" s="12"/>
      <c r="B2" s="8"/>
      <c r="C2" s="8"/>
      <c r="D2" s="13"/>
      <c r="E2" s="13"/>
      <c r="F2" s="13"/>
      <c r="G2" s="13"/>
      <c r="H2" s="13"/>
      <c r="I2" s="13"/>
      <c r="J2" s="13"/>
      <c r="K2" s="9"/>
      <c r="L2" s="9"/>
      <c r="M2" s="9"/>
      <c r="N2" s="9"/>
      <c r="O2" s="9"/>
      <c r="T2" s="7"/>
      <c r="U2" s="7"/>
      <c r="V2" s="9"/>
    </row>
    <row r="3" spans="1:22" s="16" customFormat="1" ht="13.5" customHeight="1" x14ac:dyDescent="0.3">
      <c r="A3" s="102" t="s">
        <v>49</v>
      </c>
      <c r="B3" s="104" t="s">
        <v>38</v>
      </c>
      <c r="C3" s="106" t="s">
        <v>48</v>
      </c>
      <c r="D3" s="106" t="s">
        <v>21</v>
      </c>
      <c r="E3" s="106" t="s">
        <v>67</v>
      </c>
      <c r="F3" s="106" t="s">
        <v>22</v>
      </c>
      <c r="G3" s="108" t="s">
        <v>18</v>
      </c>
      <c r="H3" s="110" t="s">
        <v>37</v>
      </c>
      <c r="I3" s="110" t="s">
        <v>3</v>
      </c>
      <c r="J3" s="112" t="s">
        <v>4</v>
      </c>
      <c r="K3" s="113"/>
      <c r="L3" s="114"/>
      <c r="M3" s="112" t="s">
        <v>5</v>
      </c>
      <c r="N3" s="113"/>
      <c r="O3" s="114"/>
      <c r="P3" s="112" t="s">
        <v>52</v>
      </c>
      <c r="Q3" s="113"/>
      <c r="R3" s="113"/>
      <c r="S3" s="114"/>
      <c r="T3" s="22" t="s">
        <v>6</v>
      </c>
      <c r="U3" s="108" t="s">
        <v>7</v>
      </c>
      <c r="V3" s="15"/>
    </row>
    <row r="4" spans="1:22" s="16" customFormat="1" ht="13.5" x14ac:dyDescent="0.3">
      <c r="A4" s="103"/>
      <c r="B4" s="105"/>
      <c r="C4" s="107"/>
      <c r="D4" s="107"/>
      <c r="E4" s="107"/>
      <c r="F4" s="107"/>
      <c r="G4" s="109"/>
      <c r="H4" s="111"/>
      <c r="I4" s="111"/>
      <c r="J4" s="21" t="s">
        <v>20</v>
      </c>
      <c r="K4" s="22" t="s">
        <v>8</v>
      </c>
      <c r="L4" s="22" t="s">
        <v>9</v>
      </c>
      <c r="M4" s="21" t="s">
        <v>20</v>
      </c>
      <c r="N4" s="22" t="s">
        <v>8</v>
      </c>
      <c r="O4" s="22" t="s">
        <v>9</v>
      </c>
      <c r="P4" s="22" t="s">
        <v>4</v>
      </c>
      <c r="Q4" s="22" t="s">
        <v>19</v>
      </c>
      <c r="R4" s="22" t="s">
        <v>5</v>
      </c>
      <c r="S4" s="22" t="s">
        <v>19</v>
      </c>
      <c r="T4" s="22" t="s">
        <v>10</v>
      </c>
      <c r="U4" s="109"/>
      <c r="V4" s="15"/>
    </row>
    <row r="5" spans="1:22" s="39" customFormat="1" ht="15" customHeight="1" x14ac:dyDescent="0.3">
      <c r="A5" s="42">
        <v>144</v>
      </c>
      <c r="B5" s="42" t="s">
        <v>189</v>
      </c>
      <c r="C5" s="29" t="str">
        <f>VLOOKUP(A5,'1_문헌특성'!A:W,3,0)</f>
        <v>RCT</v>
      </c>
      <c r="D5" s="28" t="s">
        <v>473</v>
      </c>
      <c r="E5" s="28" t="s">
        <v>436</v>
      </c>
      <c r="F5" s="28" t="s">
        <v>437</v>
      </c>
      <c r="G5" s="29" t="s">
        <v>332</v>
      </c>
      <c r="H5" s="29" t="s">
        <v>69</v>
      </c>
      <c r="I5" s="29" t="s">
        <v>367</v>
      </c>
      <c r="J5" s="29">
        <v>21</v>
      </c>
      <c r="K5" s="29">
        <v>33.71</v>
      </c>
      <c r="L5" s="29">
        <v>15.43</v>
      </c>
      <c r="M5" s="29">
        <v>22</v>
      </c>
      <c r="N5" s="29">
        <v>40.909999999999997</v>
      </c>
      <c r="O5" s="29">
        <v>22.45</v>
      </c>
      <c r="P5" s="29"/>
      <c r="Q5" s="29"/>
      <c r="R5" s="29"/>
      <c r="S5" s="29"/>
      <c r="T5" s="29"/>
      <c r="U5" s="29"/>
      <c r="V5" s="17"/>
    </row>
    <row r="6" spans="1:22" s="39" customFormat="1" ht="15" customHeight="1" x14ac:dyDescent="0.3">
      <c r="A6" s="42">
        <v>144</v>
      </c>
      <c r="B6" s="42" t="s">
        <v>189</v>
      </c>
      <c r="C6" s="29" t="str">
        <f>VLOOKUP(A6,'1_문헌특성'!A:W,3,0)</f>
        <v>RCT</v>
      </c>
      <c r="D6" s="28" t="s">
        <v>473</v>
      </c>
      <c r="E6" s="28" t="s">
        <v>436</v>
      </c>
      <c r="F6" s="28" t="s">
        <v>437</v>
      </c>
      <c r="G6" s="29" t="s">
        <v>332</v>
      </c>
      <c r="H6" s="29" t="s">
        <v>69</v>
      </c>
      <c r="I6" s="29" t="s">
        <v>51</v>
      </c>
      <c r="J6" s="29">
        <v>21</v>
      </c>
      <c r="K6" s="29">
        <v>42.59</v>
      </c>
      <c r="L6" s="29">
        <v>20.79</v>
      </c>
      <c r="M6" s="29">
        <v>22</v>
      </c>
      <c r="N6" s="29">
        <v>43.72</v>
      </c>
      <c r="O6" s="29">
        <v>24.5</v>
      </c>
      <c r="P6" s="29"/>
      <c r="Q6" s="29"/>
      <c r="R6" s="29"/>
      <c r="S6" s="29"/>
      <c r="T6" s="29">
        <v>0.79800000000000004</v>
      </c>
      <c r="U6" s="29"/>
      <c r="V6" s="17"/>
    </row>
    <row r="7" spans="1:22" s="39" customFormat="1" ht="15" customHeight="1" x14ac:dyDescent="0.3">
      <c r="A7" s="42">
        <v>144</v>
      </c>
      <c r="B7" s="42" t="s">
        <v>189</v>
      </c>
      <c r="C7" s="29" t="str">
        <f>VLOOKUP(A7,'1_문헌특성'!A:W,3,0)</f>
        <v>RCT</v>
      </c>
      <c r="D7" s="28" t="s">
        <v>473</v>
      </c>
      <c r="E7" s="28" t="s">
        <v>436</v>
      </c>
      <c r="F7" s="28" t="s">
        <v>437</v>
      </c>
      <c r="G7" s="29" t="s">
        <v>341</v>
      </c>
      <c r="H7" s="29" t="s">
        <v>293</v>
      </c>
      <c r="I7" s="29" t="s">
        <v>367</v>
      </c>
      <c r="J7" s="29">
        <v>21</v>
      </c>
      <c r="K7" s="29">
        <v>3.1</v>
      </c>
      <c r="L7" s="29">
        <v>1.51</v>
      </c>
      <c r="M7" s="29">
        <v>22</v>
      </c>
      <c r="N7" s="29">
        <v>3.5</v>
      </c>
      <c r="O7" s="29">
        <v>1.1000000000000001</v>
      </c>
      <c r="P7" s="29"/>
      <c r="Q7" s="29"/>
      <c r="R7" s="29"/>
      <c r="S7" s="29"/>
      <c r="T7" s="29"/>
      <c r="U7" s="29"/>
      <c r="V7" s="17"/>
    </row>
    <row r="8" spans="1:22" s="39" customFormat="1" ht="15" customHeight="1" x14ac:dyDescent="0.3">
      <c r="A8" s="42">
        <v>144</v>
      </c>
      <c r="B8" s="42" t="s">
        <v>189</v>
      </c>
      <c r="C8" s="29" t="str">
        <f>VLOOKUP(A8,'1_문헌특성'!A:W,3,0)</f>
        <v>RCT</v>
      </c>
      <c r="D8" s="28" t="s">
        <v>473</v>
      </c>
      <c r="E8" s="28" t="s">
        <v>436</v>
      </c>
      <c r="F8" s="28" t="s">
        <v>437</v>
      </c>
      <c r="G8" s="29" t="s">
        <v>341</v>
      </c>
      <c r="H8" s="29" t="s">
        <v>293</v>
      </c>
      <c r="I8" s="29" t="s">
        <v>51</v>
      </c>
      <c r="J8" s="29">
        <v>21</v>
      </c>
      <c r="K8" s="29">
        <v>3.76</v>
      </c>
      <c r="L8" s="29">
        <v>1.04</v>
      </c>
      <c r="M8" s="29">
        <v>22</v>
      </c>
      <c r="N8" s="29">
        <v>3.5</v>
      </c>
      <c r="O8" s="29">
        <v>1.1000000000000001</v>
      </c>
      <c r="P8" s="29"/>
      <c r="Q8" s="29"/>
      <c r="R8" s="29"/>
      <c r="S8" s="29"/>
      <c r="T8" s="29">
        <v>0.40699999999999997</v>
      </c>
      <c r="U8" s="29"/>
      <c r="V8" s="17"/>
    </row>
    <row r="9" spans="1:22" s="39" customFormat="1" ht="15" customHeight="1" x14ac:dyDescent="0.3">
      <c r="A9" s="42">
        <v>144</v>
      </c>
      <c r="B9" s="42" t="s">
        <v>189</v>
      </c>
      <c r="C9" s="29" t="str">
        <f>VLOOKUP(A9,'1_문헌특성'!A:W,3,0)</f>
        <v>RCT</v>
      </c>
      <c r="D9" s="28" t="s">
        <v>473</v>
      </c>
      <c r="E9" s="28" t="s">
        <v>436</v>
      </c>
      <c r="F9" s="28" t="s">
        <v>437</v>
      </c>
      <c r="G9" s="29" t="s">
        <v>342</v>
      </c>
      <c r="H9" s="29" t="s">
        <v>294</v>
      </c>
      <c r="I9" s="29" t="s">
        <v>367</v>
      </c>
      <c r="J9" s="29">
        <v>21</v>
      </c>
      <c r="K9" s="29">
        <v>6.62</v>
      </c>
      <c r="L9" s="29">
        <v>0.42</v>
      </c>
      <c r="M9" s="29">
        <v>22</v>
      </c>
      <c r="N9" s="29">
        <v>6.5</v>
      </c>
      <c r="O9" s="29">
        <v>0.49</v>
      </c>
      <c r="P9" s="29"/>
      <c r="Q9" s="29"/>
      <c r="R9" s="29"/>
      <c r="S9" s="29"/>
      <c r="T9" s="29"/>
      <c r="U9" s="29"/>
      <c r="V9" s="17"/>
    </row>
    <row r="10" spans="1:22" s="39" customFormat="1" ht="15" customHeight="1" x14ac:dyDescent="0.3">
      <c r="A10" s="42">
        <v>144</v>
      </c>
      <c r="B10" s="42" t="s">
        <v>189</v>
      </c>
      <c r="C10" s="29" t="str">
        <f>VLOOKUP(A10,'1_문헌특성'!A:W,3,0)</f>
        <v>RCT</v>
      </c>
      <c r="D10" s="28" t="s">
        <v>473</v>
      </c>
      <c r="E10" s="28" t="s">
        <v>436</v>
      </c>
      <c r="F10" s="28" t="s">
        <v>437</v>
      </c>
      <c r="G10" s="29" t="s">
        <v>342</v>
      </c>
      <c r="H10" s="29"/>
      <c r="I10" s="29" t="s">
        <v>51</v>
      </c>
      <c r="J10" s="29">
        <v>21</v>
      </c>
      <c r="K10" s="29">
        <v>6.48</v>
      </c>
      <c r="L10" s="29">
        <v>0.37</v>
      </c>
      <c r="M10" s="29">
        <v>22</v>
      </c>
      <c r="N10" s="29">
        <v>6.5</v>
      </c>
      <c r="O10" s="29">
        <v>0.49</v>
      </c>
      <c r="P10" s="29"/>
      <c r="Q10" s="29"/>
      <c r="R10" s="29"/>
      <c r="S10" s="29"/>
      <c r="T10" s="29"/>
      <c r="U10" s="29"/>
      <c r="V10" s="17"/>
    </row>
    <row r="11" spans="1:22" s="39" customFormat="1" ht="15" customHeight="1" x14ac:dyDescent="0.3">
      <c r="A11" s="42">
        <v>144</v>
      </c>
      <c r="B11" s="42" t="s">
        <v>189</v>
      </c>
      <c r="C11" s="29" t="str">
        <f>VLOOKUP(A11,'1_문헌특성'!A:W,3,0)</f>
        <v>RCT</v>
      </c>
      <c r="D11" s="28" t="s">
        <v>473</v>
      </c>
      <c r="E11" s="28" t="s">
        <v>436</v>
      </c>
      <c r="F11" s="28" t="s">
        <v>437</v>
      </c>
      <c r="G11" s="29" t="s">
        <v>138</v>
      </c>
      <c r="H11" s="29" t="s">
        <v>57</v>
      </c>
      <c r="I11" s="29" t="s">
        <v>367</v>
      </c>
      <c r="J11" s="29">
        <v>21</v>
      </c>
      <c r="K11" s="29">
        <v>5.31</v>
      </c>
      <c r="L11" s="29">
        <v>1.02</v>
      </c>
      <c r="M11" s="29">
        <v>22</v>
      </c>
      <c r="N11" s="29">
        <v>5.4</v>
      </c>
      <c r="O11" s="29">
        <v>1.54</v>
      </c>
      <c r="P11" s="29"/>
      <c r="Q11" s="29"/>
      <c r="R11" s="29"/>
      <c r="S11" s="29"/>
      <c r="T11" s="29"/>
      <c r="U11" s="29"/>
      <c r="V11" s="17"/>
    </row>
    <row r="12" spans="1:22" s="39" customFormat="1" ht="15" customHeight="1" x14ac:dyDescent="0.3">
      <c r="A12" s="42">
        <v>144</v>
      </c>
      <c r="B12" s="42" t="s">
        <v>189</v>
      </c>
      <c r="C12" s="29" t="str">
        <f>VLOOKUP(A12,'1_문헌특성'!A:W,3,0)</f>
        <v>RCT</v>
      </c>
      <c r="D12" s="28" t="s">
        <v>473</v>
      </c>
      <c r="E12" s="28" t="s">
        <v>436</v>
      </c>
      <c r="F12" s="28" t="s">
        <v>437</v>
      </c>
      <c r="G12" s="29" t="s">
        <v>138</v>
      </c>
      <c r="H12" s="29" t="s">
        <v>57</v>
      </c>
      <c r="I12" s="29" t="s">
        <v>51</v>
      </c>
      <c r="J12" s="29">
        <v>21</v>
      </c>
      <c r="K12" s="29">
        <v>3.96</v>
      </c>
      <c r="L12" s="29">
        <v>1.19</v>
      </c>
      <c r="M12" s="29">
        <v>22</v>
      </c>
      <c r="N12" s="29">
        <v>5.12</v>
      </c>
      <c r="O12" s="29">
        <v>1.46</v>
      </c>
      <c r="P12" s="29"/>
      <c r="Q12" s="29"/>
      <c r="R12" s="29"/>
      <c r="S12" s="29"/>
      <c r="T12" s="29">
        <v>1.2999999999999999E-2</v>
      </c>
      <c r="U12" s="29" t="s">
        <v>295</v>
      </c>
      <c r="V12" s="17"/>
    </row>
    <row r="13" spans="1:22" s="39" customFormat="1" ht="15" customHeight="1" x14ac:dyDescent="0.3">
      <c r="A13" s="42">
        <v>144</v>
      </c>
      <c r="B13" s="42" t="s">
        <v>189</v>
      </c>
      <c r="C13" s="29" t="str">
        <f>VLOOKUP(A13,'1_문헌특성'!A:W,3,0)</f>
        <v>RCT</v>
      </c>
      <c r="D13" s="28" t="s">
        <v>473</v>
      </c>
      <c r="E13" s="28" t="s">
        <v>436</v>
      </c>
      <c r="F13" s="28" t="s">
        <v>437</v>
      </c>
      <c r="G13" s="29" t="s">
        <v>340</v>
      </c>
      <c r="H13" s="29" t="s">
        <v>447</v>
      </c>
      <c r="I13" s="29" t="s">
        <v>367</v>
      </c>
      <c r="J13" s="29">
        <v>21</v>
      </c>
      <c r="K13" s="29">
        <v>5.76</v>
      </c>
      <c r="L13" s="29">
        <v>2.0499999999999998</v>
      </c>
      <c r="M13" s="29">
        <v>22</v>
      </c>
      <c r="N13" s="29">
        <v>6.14</v>
      </c>
      <c r="O13" s="29">
        <v>3.11</v>
      </c>
      <c r="P13" s="29"/>
      <c r="Q13" s="29"/>
      <c r="R13" s="29"/>
      <c r="S13" s="29"/>
      <c r="T13" s="29"/>
      <c r="U13" s="29"/>
      <c r="V13" s="17"/>
    </row>
    <row r="14" spans="1:22" s="39" customFormat="1" ht="15" customHeight="1" x14ac:dyDescent="0.3">
      <c r="A14" s="42">
        <v>144</v>
      </c>
      <c r="B14" s="42" t="s">
        <v>189</v>
      </c>
      <c r="C14" s="29" t="str">
        <f>VLOOKUP(A14,'1_문헌특성'!A:W,3,0)</f>
        <v>RCT</v>
      </c>
      <c r="D14" s="28" t="s">
        <v>473</v>
      </c>
      <c r="E14" s="28" t="s">
        <v>436</v>
      </c>
      <c r="F14" s="28" t="s">
        <v>437</v>
      </c>
      <c r="G14" s="29" t="s">
        <v>340</v>
      </c>
      <c r="H14" s="29"/>
      <c r="I14" s="29" t="s">
        <v>51</v>
      </c>
      <c r="J14" s="29">
        <v>21</v>
      </c>
      <c r="K14" s="29">
        <v>7.76</v>
      </c>
      <c r="L14" s="29">
        <v>2.62</v>
      </c>
      <c r="M14" s="29">
        <v>22</v>
      </c>
      <c r="N14" s="29">
        <v>7.41</v>
      </c>
      <c r="O14" s="29">
        <v>2.58</v>
      </c>
      <c r="P14" s="29"/>
      <c r="Q14" s="29"/>
      <c r="R14" s="29"/>
      <c r="S14" s="29"/>
      <c r="T14" s="29"/>
      <c r="U14" s="29"/>
      <c r="V14" s="17"/>
    </row>
    <row r="15" spans="1:22" s="39" customFormat="1" ht="15" customHeight="1" x14ac:dyDescent="0.3">
      <c r="A15" s="42">
        <v>144</v>
      </c>
      <c r="B15" s="42" t="s">
        <v>189</v>
      </c>
      <c r="C15" s="29" t="str">
        <f>VLOOKUP(A15,'1_문헌특성'!A:W,3,0)</f>
        <v>RCT</v>
      </c>
      <c r="D15" s="28" t="s">
        <v>473</v>
      </c>
      <c r="E15" s="28" t="s">
        <v>436</v>
      </c>
      <c r="F15" s="28" t="s">
        <v>437</v>
      </c>
      <c r="G15" s="29" t="s">
        <v>343</v>
      </c>
      <c r="H15" s="29" t="s">
        <v>448</v>
      </c>
      <c r="I15" s="29" t="s">
        <v>367</v>
      </c>
      <c r="J15" s="29">
        <v>21</v>
      </c>
      <c r="K15" s="29">
        <v>63.43</v>
      </c>
      <c r="L15" s="29">
        <v>18.510000000000002</v>
      </c>
      <c r="M15" s="29">
        <v>22</v>
      </c>
      <c r="N15" s="29">
        <v>64.09</v>
      </c>
      <c r="O15" s="29">
        <v>20.6</v>
      </c>
      <c r="P15" s="29"/>
      <c r="Q15" s="29"/>
      <c r="R15" s="29"/>
      <c r="S15" s="29"/>
      <c r="T15" s="29"/>
      <c r="U15" s="29"/>
      <c r="V15" s="17"/>
    </row>
    <row r="16" spans="1:22" s="39" customFormat="1" ht="15" customHeight="1" x14ac:dyDescent="0.3">
      <c r="A16" s="42">
        <v>144</v>
      </c>
      <c r="B16" s="42" t="s">
        <v>189</v>
      </c>
      <c r="C16" s="29" t="str">
        <f>VLOOKUP(A16,'1_문헌특성'!A:W,3,0)</f>
        <v>RCT</v>
      </c>
      <c r="D16" s="28" t="s">
        <v>473</v>
      </c>
      <c r="E16" s="28" t="s">
        <v>436</v>
      </c>
      <c r="F16" s="28" t="s">
        <v>437</v>
      </c>
      <c r="G16" s="29" t="s">
        <v>343</v>
      </c>
      <c r="H16" s="29" t="s">
        <v>448</v>
      </c>
      <c r="I16" s="29" t="s">
        <v>51</v>
      </c>
      <c r="J16" s="29">
        <v>21</v>
      </c>
      <c r="K16" s="29">
        <v>77.430000000000007</v>
      </c>
      <c r="L16" s="29">
        <v>15.91</v>
      </c>
      <c r="M16" s="29">
        <v>22</v>
      </c>
      <c r="N16" s="29">
        <v>74.099999999999994</v>
      </c>
      <c r="O16" s="29">
        <v>14.72</v>
      </c>
      <c r="P16" s="29"/>
      <c r="Q16" s="29"/>
      <c r="R16" s="29"/>
      <c r="S16" s="29"/>
      <c r="T16" s="29"/>
      <c r="U16" s="29"/>
      <c r="V16" s="17"/>
    </row>
    <row r="17" spans="1:22" s="39" customFormat="1" ht="15" customHeight="1" x14ac:dyDescent="0.3">
      <c r="A17" s="42">
        <v>144</v>
      </c>
      <c r="B17" s="42" t="s">
        <v>189</v>
      </c>
      <c r="C17" s="29" t="str">
        <f>VLOOKUP(A17,'1_문헌특성'!A:W,3,0)</f>
        <v>RCT</v>
      </c>
      <c r="D17" s="28" t="s">
        <v>473</v>
      </c>
      <c r="E17" s="28" t="s">
        <v>436</v>
      </c>
      <c r="F17" s="28" t="s">
        <v>437</v>
      </c>
      <c r="G17" s="29" t="s">
        <v>344</v>
      </c>
      <c r="H17" s="29" t="s">
        <v>296</v>
      </c>
      <c r="I17" s="29" t="s">
        <v>367</v>
      </c>
      <c r="J17" s="29">
        <v>10</v>
      </c>
      <c r="K17" s="29">
        <v>5.05</v>
      </c>
      <c r="L17" s="29">
        <v>1.01</v>
      </c>
      <c r="M17" s="29">
        <v>15</v>
      </c>
      <c r="N17" s="29">
        <v>5.31</v>
      </c>
      <c r="O17" s="29">
        <v>2.52</v>
      </c>
      <c r="P17" s="29"/>
      <c r="Q17" s="29"/>
      <c r="R17" s="29"/>
      <c r="S17" s="29"/>
      <c r="T17" s="29"/>
      <c r="U17" s="29"/>
      <c r="V17" s="17"/>
    </row>
    <row r="18" spans="1:22" s="39" customFormat="1" ht="15" customHeight="1" x14ac:dyDescent="0.3">
      <c r="A18" s="42">
        <v>144</v>
      </c>
      <c r="B18" s="42" t="s">
        <v>189</v>
      </c>
      <c r="C18" s="29" t="str">
        <f>VLOOKUP(A18,'1_문헌특성'!A:W,3,0)</f>
        <v>RCT</v>
      </c>
      <c r="D18" s="28" t="s">
        <v>473</v>
      </c>
      <c r="E18" s="28" t="s">
        <v>436</v>
      </c>
      <c r="F18" s="28" t="s">
        <v>437</v>
      </c>
      <c r="G18" s="29" t="s">
        <v>344</v>
      </c>
      <c r="H18" s="29"/>
      <c r="I18" s="29" t="s">
        <v>51</v>
      </c>
      <c r="J18" s="29">
        <v>10</v>
      </c>
      <c r="K18" s="29">
        <v>3.4</v>
      </c>
      <c r="L18" s="29">
        <v>1.24</v>
      </c>
      <c r="M18" s="29">
        <v>15</v>
      </c>
      <c r="N18" s="29">
        <v>5.23</v>
      </c>
      <c r="O18" s="29">
        <v>2.29</v>
      </c>
      <c r="P18" s="29"/>
      <c r="Q18" s="29"/>
      <c r="R18" s="29"/>
      <c r="S18" s="29"/>
      <c r="T18" s="29">
        <v>4.8000000000000001E-2</v>
      </c>
      <c r="U18" s="29" t="s">
        <v>295</v>
      </c>
      <c r="V18" s="17"/>
    </row>
    <row r="19" spans="1:22" s="30" customFormat="1" ht="15" customHeight="1" x14ac:dyDescent="0.3">
      <c r="A19" s="31">
        <v>401</v>
      </c>
      <c r="B19" s="28" t="s">
        <v>117</v>
      </c>
      <c r="C19" s="29" t="str">
        <f>VLOOKUP(A19,'1_문헌특성'!A:W,3,0)</f>
        <v>RCT</v>
      </c>
      <c r="D19" s="28" t="s">
        <v>473</v>
      </c>
      <c r="E19" s="28" t="s">
        <v>180</v>
      </c>
      <c r="F19" s="28" t="s">
        <v>438</v>
      </c>
      <c r="G19" s="29" t="s">
        <v>131</v>
      </c>
      <c r="H19" s="29" t="s">
        <v>201</v>
      </c>
      <c r="I19" s="29" t="s">
        <v>367</v>
      </c>
      <c r="J19" s="29">
        <v>36</v>
      </c>
      <c r="K19" s="29">
        <v>0.53</v>
      </c>
      <c r="L19" s="32">
        <v>0.29559999999999997</v>
      </c>
      <c r="M19" s="29">
        <v>36</v>
      </c>
      <c r="N19" s="29">
        <v>0.51</v>
      </c>
      <c r="O19" s="32">
        <v>0.35470000000000002</v>
      </c>
      <c r="P19" s="29"/>
      <c r="Q19" s="29"/>
      <c r="R19" s="29"/>
      <c r="S19" s="29"/>
      <c r="T19" s="29"/>
      <c r="U19" s="32" t="s">
        <v>215</v>
      </c>
    </row>
    <row r="20" spans="1:22" s="30" customFormat="1" ht="15" customHeight="1" x14ac:dyDescent="0.3">
      <c r="A20" s="31">
        <v>401</v>
      </c>
      <c r="B20" s="28" t="s">
        <v>117</v>
      </c>
      <c r="C20" s="29" t="str">
        <f>VLOOKUP(A20,'1_문헌특성'!A:W,3,0)</f>
        <v>RCT</v>
      </c>
      <c r="D20" s="28" t="s">
        <v>473</v>
      </c>
      <c r="E20" s="28" t="s">
        <v>180</v>
      </c>
      <c r="F20" s="28" t="s">
        <v>438</v>
      </c>
      <c r="G20" s="29" t="s">
        <v>131</v>
      </c>
      <c r="H20" s="29" t="s">
        <v>201</v>
      </c>
      <c r="I20" s="29" t="s">
        <v>167</v>
      </c>
      <c r="J20" s="29">
        <v>36</v>
      </c>
      <c r="K20" s="29">
        <v>0.56000000000000005</v>
      </c>
      <c r="L20" s="32">
        <v>0.2069</v>
      </c>
      <c r="M20" s="29">
        <v>36</v>
      </c>
      <c r="N20" s="29">
        <v>0.55000000000000004</v>
      </c>
      <c r="O20" s="32">
        <v>0.4138</v>
      </c>
      <c r="P20" s="29"/>
      <c r="Q20" s="29"/>
      <c r="R20" s="29"/>
      <c r="S20" s="29"/>
      <c r="T20" s="29"/>
      <c r="U20" s="32" t="s">
        <v>215</v>
      </c>
    </row>
    <row r="21" spans="1:22" s="30" customFormat="1" ht="15" customHeight="1" x14ac:dyDescent="0.3">
      <c r="A21" s="31">
        <v>401</v>
      </c>
      <c r="B21" s="28" t="s">
        <v>117</v>
      </c>
      <c r="C21" s="29" t="str">
        <f>VLOOKUP(A21,'1_문헌특성'!A:W,3,0)</f>
        <v>RCT</v>
      </c>
      <c r="D21" s="28" t="s">
        <v>473</v>
      </c>
      <c r="E21" s="28" t="s">
        <v>180</v>
      </c>
      <c r="F21" s="28" t="s">
        <v>438</v>
      </c>
      <c r="G21" s="29" t="s">
        <v>131</v>
      </c>
      <c r="H21" s="29" t="s">
        <v>201</v>
      </c>
      <c r="I21" s="29" t="s">
        <v>51</v>
      </c>
      <c r="J21" s="29">
        <v>36</v>
      </c>
      <c r="K21" s="29">
        <v>0.57999999999999996</v>
      </c>
      <c r="L21" s="32">
        <v>0.35470000000000002</v>
      </c>
      <c r="M21" s="29">
        <v>36</v>
      </c>
      <c r="N21" s="29">
        <v>0.56999999999999995</v>
      </c>
      <c r="O21" s="32">
        <v>0.4138</v>
      </c>
      <c r="P21" s="29"/>
      <c r="Q21" s="29"/>
      <c r="R21" s="29"/>
      <c r="S21" s="29"/>
      <c r="T21" s="29"/>
      <c r="U21" s="32" t="s">
        <v>215</v>
      </c>
    </row>
    <row r="22" spans="1:22" s="30" customFormat="1" ht="15" customHeight="1" x14ac:dyDescent="0.3">
      <c r="A22" s="31">
        <v>401</v>
      </c>
      <c r="B22" s="28" t="s">
        <v>117</v>
      </c>
      <c r="C22" s="29" t="str">
        <f>VLOOKUP(A22,'1_문헌특성'!A:W,3,0)</f>
        <v>RCT</v>
      </c>
      <c r="D22" s="28" t="s">
        <v>473</v>
      </c>
      <c r="E22" s="28" t="s">
        <v>180</v>
      </c>
      <c r="F22" s="28" t="s">
        <v>438</v>
      </c>
      <c r="G22" s="29" t="s">
        <v>131</v>
      </c>
      <c r="H22" s="29" t="s">
        <v>201</v>
      </c>
      <c r="I22" s="29" t="s">
        <v>132</v>
      </c>
      <c r="J22" s="29">
        <v>36</v>
      </c>
      <c r="K22" s="29">
        <v>0.55000000000000004</v>
      </c>
      <c r="L22" s="32">
        <v>0.35470000000000002</v>
      </c>
      <c r="M22" s="29">
        <v>36</v>
      </c>
      <c r="N22" s="29">
        <v>0.54</v>
      </c>
      <c r="O22" s="32">
        <v>0.4138</v>
      </c>
      <c r="P22" s="29"/>
      <c r="Q22" s="29"/>
      <c r="R22" s="29"/>
      <c r="S22" s="29"/>
      <c r="T22" s="29">
        <v>0.98</v>
      </c>
      <c r="U22" s="32" t="s">
        <v>215</v>
      </c>
    </row>
    <row r="23" spans="1:22" s="30" customFormat="1" ht="15" customHeight="1" x14ac:dyDescent="0.3">
      <c r="A23" s="31">
        <v>401</v>
      </c>
      <c r="B23" s="28" t="s">
        <v>117</v>
      </c>
      <c r="C23" s="29" t="str">
        <f>VLOOKUP(A23,'1_문헌특성'!A:W,3,0)</f>
        <v>RCT</v>
      </c>
      <c r="D23" s="28" t="s">
        <v>473</v>
      </c>
      <c r="E23" s="28" t="s">
        <v>180</v>
      </c>
      <c r="F23" s="28" t="s">
        <v>438</v>
      </c>
      <c r="G23" s="29" t="s">
        <v>133</v>
      </c>
      <c r="H23" s="29" t="s">
        <v>134</v>
      </c>
      <c r="I23" s="29" t="s">
        <v>367</v>
      </c>
      <c r="J23" s="29">
        <v>36</v>
      </c>
      <c r="K23" s="29">
        <v>153</v>
      </c>
      <c r="L23" s="32">
        <v>94.576300000000003</v>
      </c>
      <c r="M23" s="29">
        <v>36</v>
      </c>
      <c r="N23" s="29">
        <v>144</v>
      </c>
      <c r="O23" s="32">
        <v>115.26479999999999</v>
      </c>
      <c r="P23" s="29"/>
      <c r="Q23" s="29"/>
      <c r="R23" s="29"/>
      <c r="S23" s="29"/>
      <c r="T23" s="29"/>
      <c r="U23" s="32" t="s">
        <v>215</v>
      </c>
    </row>
    <row r="24" spans="1:22" s="30" customFormat="1" ht="15" customHeight="1" x14ac:dyDescent="0.3">
      <c r="A24" s="31">
        <v>401</v>
      </c>
      <c r="B24" s="28" t="s">
        <v>117</v>
      </c>
      <c r="C24" s="29" t="str">
        <f>VLOOKUP(A24,'1_문헌특성'!A:W,3,0)</f>
        <v>RCT</v>
      </c>
      <c r="D24" s="28" t="s">
        <v>473</v>
      </c>
      <c r="E24" s="28" t="s">
        <v>180</v>
      </c>
      <c r="F24" s="28" t="s">
        <v>438</v>
      </c>
      <c r="G24" s="29" t="s">
        <v>133</v>
      </c>
      <c r="H24" s="29" t="s">
        <v>134</v>
      </c>
      <c r="I24" s="29" t="s">
        <v>167</v>
      </c>
      <c r="J24" s="29">
        <v>36</v>
      </c>
      <c r="K24" s="29">
        <v>167</v>
      </c>
      <c r="L24" s="32">
        <v>100.4873</v>
      </c>
      <c r="M24" s="29">
        <v>36</v>
      </c>
      <c r="N24" s="29">
        <v>153</v>
      </c>
      <c r="O24" s="32">
        <v>118.22029999999999</v>
      </c>
      <c r="P24" s="29"/>
      <c r="Q24" s="29"/>
      <c r="R24" s="29"/>
      <c r="S24" s="29"/>
      <c r="T24" s="29"/>
      <c r="U24" s="32" t="s">
        <v>215</v>
      </c>
    </row>
    <row r="25" spans="1:22" s="30" customFormat="1" ht="15" customHeight="1" x14ac:dyDescent="0.3">
      <c r="A25" s="31">
        <v>401</v>
      </c>
      <c r="B25" s="28" t="s">
        <v>117</v>
      </c>
      <c r="C25" s="29" t="str">
        <f>VLOOKUP(A25,'1_문헌특성'!A:W,3,0)</f>
        <v>RCT</v>
      </c>
      <c r="D25" s="28" t="s">
        <v>473</v>
      </c>
      <c r="E25" s="28" t="s">
        <v>180</v>
      </c>
      <c r="F25" s="28" t="s">
        <v>438</v>
      </c>
      <c r="G25" s="29" t="s">
        <v>133</v>
      </c>
      <c r="H25" s="29" t="s">
        <v>134</v>
      </c>
      <c r="I25" s="29" t="s">
        <v>442</v>
      </c>
      <c r="J25" s="29">
        <v>36</v>
      </c>
      <c r="K25" s="29">
        <v>172</v>
      </c>
      <c r="L25" s="32">
        <v>109.35380000000001</v>
      </c>
      <c r="M25" s="29">
        <v>36</v>
      </c>
      <c r="N25" s="29">
        <v>158</v>
      </c>
      <c r="O25" s="32">
        <v>124.1313</v>
      </c>
      <c r="P25" s="29"/>
      <c r="Q25" s="29"/>
      <c r="R25" s="29"/>
      <c r="S25" s="29"/>
      <c r="T25" s="29"/>
      <c r="U25" s="32" t="s">
        <v>215</v>
      </c>
    </row>
    <row r="26" spans="1:22" s="30" customFormat="1" ht="15" customHeight="1" x14ac:dyDescent="0.3">
      <c r="A26" s="31">
        <v>401</v>
      </c>
      <c r="B26" s="28" t="s">
        <v>117</v>
      </c>
      <c r="C26" s="29" t="str">
        <f>VLOOKUP(A26,'1_문헌특성'!A:W,3,0)</f>
        <v>RCT</v>
      </c>
      <c r="D26" s="28" t="s">
        <v>473</v>
      </c>
      <c r="E26" s="28" t="s">
        <v>180</v>
      </c>
      <c r="F26" s="28" t="s">
        <v>438</v>
      </c>
      <c r="G26" s="29" t="s">
        <v>133</v>
      </c>
      <c r="H26" s="29" t="s">
        <v>134</v>
      </c>
      <c r="I26" s="29" t="s">
        <v>132</v>
      </c>
      <c r="J26" s="29">
        <v>36</v>
      </c>
      <c r="K26" s="29">
        <v>158</v>
      </c>
      <c r="L26" s="32">
        <v>103.44280000000001</v>
      </c>
      <c r="M26" s="29">
        <v>36</v>
      </c>
      <c r="N26" s="29">
        <v>144</v>
      </c>
      <c r="O26" s="32">
        <v>115.26479999999999</v>
      </c>
      <c r="P26" s="29"/>
      <c r="Q26" s="29"/>
      <c r="R26" s="29"/>
      <c r="S26" s="29"/>
      <c r="T26" s="29">
        <v>0.86</v>
      </c>
      <c r="U26" s="32" t="s">
        <v>215</v>
      </c>
    </row>
    <row r="27" spans="1:22" s="30" customFormat="1" ht="15" customHeight="1" x14ac:dyDescent="0.3">
      <c r="A27" s="31">
        <v>401</v>
      </c>
      <c r="B27" s="28" t="s">
        <v>117</v>
      </c>
      <c r="C27" s="29" t="str">
        <f>VLOOKUP(A27,'1_문헌특성'!A:W,3,0)</f>
        <v>RCT</v>
      </c>
      <c r="D27" s="28" t="s">
        <v>473</v>
      </c>
      <c r="E27" s="28" t="s">
        <v>180</v>
      </c>
      <c r="F27" s="28" t="s">
        <v>438</v>
      </c>
      <c r="G27" s="29" t="s">
        <v>213</v>
      </c>
      <c r="H27" s="29" t="s">
        <v>135</v>
      </c>
      <c r="I27" s="29" t="s">
        <v>367</v>
      </c>
      <c r="J27" s="29">
        <v>36</v>
      </c>
      <c r="K27" s="29">
        <v>32.799999999999997</v>
      </c>
      <c r="L27" s="32">
        <v>39.6038</v>
      </c>
      <c r="M27" s="29">
        <v>36</v>
      </c>
      <c r="N27" s="29">
        <v>40.6</v>
      </c>
      <c r="O27" s="32">
        <v>42.5593</v>
      </c>
      <c r="P27" s="29"/>
      <c r="Q27" s="29"/>
      <c r="R27" s="29"/>
      <c r="S27" s="29"/>
      <c r="T27" s="29"/>
      <c r="U27" s="32" t="s">
        <v>215</v>
      </c>
    </row>
    <row r="28" spans="1:22" s="30" customFormat="1" ht="15" customHeight="1" x14ac:dyDescent="0.3">
      <c r="A28" s="31">
        <v>401</v>
      </c>
      <c r="B28" s="28" t="s">
        <v>117</v>
      </c>
      <c r="C28" s="29" t="str">
        <f>VLOOKUP(A28,'1_문헌특성'!A:W,3,0)</f>
        <v>RCT</v>
      </c>
      <c r="D28" s="28" t="s">
        <v>473</v>
      </c>
      <c r="E28" s="28" t="s">
        <v>180</v>
      </c>
      <c r="F28" s="28" t="s">
        <v>438</v>
      </c>
      <c r="G28" s="29" t="s">
        <v>213</v>
      </c>
      <c r="H28" s="29" t="s">
        <v>135</v>
      </c>
      <c r="I28" s="29" t="s">
        <v>167</v>
      </c>
      <c r="J28" s="29">
        <v>36</v>
      </c>
      <c r="K28" s="29">
        <v>33.6</v>
      </c>
      <c r="L28" s="32">
        <v>33.692799999999998</v>
      </c>
      <c r="M28" s="29">
        <v>36</v>
      </c>
      <c r="N28" s="29">
        <v>35.1</v>
      </c>
      <c r="O28" s="32">
        <v>27.7818</v>
      </c>
      <c r="P28" s="29"/>
      <c r="Q28" s="29"/>
      <c r="R28" s="29"/>
      <c r="S28" s="29"/>
      <c r="T28" s="29"/>
      <c r="U28" s="32" t="s">
        <v>215</v>
      </c>
    </row>
    <row r="29" spans="1:22" s="30" customFormat="1" ht="15" customHeight="1" x14ac:dyDescent="0.3">
      <c r="A29" s="31">
        <v>401</v>
      </c>
      <c r="B29" s="28" t="s">
        <v>117</v>
      </c>
      <c r="C29" s="29" t="str">
        <f>VLOOKUP(A29,'1_문헌특성'!A:W,3,0)</f>
        <v>RCT</v>
      </c>
      <c r="D29" s="28" t="s">
        <v>473</v>
      </c>
      <c r="E29" s="28" t="s">
        <v>180</v>
      </c>
      <c r="F29" s="28" t="s">
        <v>438</v>
      </c>
      <c r="G29" s="29" t="s">
        <v>213</v>
      </c>
      <c r="H29" s="29" t="s">
        <v>135</v>
      </c>
      <c r="I29" s="29" t="s">
        <v>442</v>
      </c>
      <c r="J29" s="29">
        <v>36</v>
      </c>
      <c r="K29" s="29">
        <v>34.1</v>
      </c>
      <c r="L29" s="32">
        <v>34.5794</v>
      </c>
      <c r="M29" s="29">
        <v>36</v>
      </c>
      <c r="N29" s="29">
        <v>34.299999999999997</v>
      </c>
      <c r="O29" s="32">
        <v>28.963999999999999</v>
      </c>
      <c r="P29" s="29"/>
      <c r="Q29" s="29"/>
      <c r="R29" s="29"/>
      <c r="S29" s="29"/>
      <c r="T29" s="29"/>
      <c r="U29" s="32" t="s">
        <v>215</v>
      </c>
    </row>
    <row r="30" spans="1:22" s="30" customFormat="1" ht="15" customHeight="1" x14ac:dyDescent="0.3">
      <c r="A30" s="31">
        <v>401</v>
      </c>
      <c r="B30" s="28" t="s">
        <v>117</v>
      </c>
      <c r="C30" s="29" t="str">
        <f>VLOOKUP(A30,'1_문헌특성'!A:W,3,0)</f>
        <v>RCT</v>
      </c>
      <c r="D30" s="28" t="s">
        <v>473</v>
      </c>
      <c r="E30" s="28" t="s">
        <v>180</v>
      </c>
      <c r="F30" s="28" t="s">
        <v>438</v>
      </c>
      <c r="G30" s="29" t="s">
        <v>213</v>
      </c>
      <c r="H30" s="29" t="s">
        <v>135</v>
      </c>
      <c r="I30" s="29" t="s">
        <v>132</v>
      </c>
      <c r="J30" s="29">
        <v>36</v>
      </c>
      <c r="K30" s="29">
        <v>39.9</v>
      </c>
      <c r="L30" s="32">
        <v>45.514800000000001</v>
      </c>
      <c r="M30" s="29">
        <v>36</v>
      </c>
      <c r="N30" s="29">
        <v>40.6</v>
      </c>
      <c r="O30" s="32">
        <v>36.648299999999999</v>
      </c>
      <c r="P30" s="29"/>
      <c r="Q30" s="29"/>
      <c r="R30" s="29"/>
      <c r="S30" s="29"/>
      <c r="T30" s="29">
        <v>0.25</v>
      </c>
      <c r="U30" s="32" t="s">
        <v>215</v>
      </c>
    </row>
    <row r="31" spans="1:22" s="30" customFormat="1" ht="15" customHeight="1" x14ac:dyDescent="0.3">
      <c r="A31" s="31">
        <v>401</v>
      </c>
      <c r="B31" s="28" t="s">
        <v>117</v>
      </c>
      <c r="C31" s="29" t="str">
        <f>VLOOKUP(A31,'1_문헌특성'!A:W,3,0)</f>
        <v>RCT</v>
      </c>
      <c r="D31" s="28" t="s">
        <v>473</v>
      </c>
      <c r="E31" s="28" t="s">
        <v>180</v>
      </c>
      <c r="F31" s="28" t="s">
        <v>438</v>
      </c>
      <c r="G31" s="29" t="s">
        <v>210</v>
      </c>
      <c r="H31" s="29" t="s">
        <v>136</v>
      </c>
      <c r="I31" s="29" t="s">
        <v>367</v>
      </c>
      <c r="J31" s="29">
        <v>36</v>
      </c>
      <c r="K31" s="29">
        <v>36</v>
      </c>
      <c r="L31" s="32">
        <v>14.7775</v>
      </c>
      <c r="M31" s="29">
        <v>36</v>
      </c>
      <c r="N31" s="29">
        <v>35</v>
      </c>
      <c r="O31" s="32">
        <v>14.7775</v>
      </c>
      <c r="P31" s="29"/>
      <c r="Q31" s="29"/>
      <c r="R31" s="29"/>
      <c r="S31" s="29"/>
      <c r="T31" s="29"/>
      <c r="U31" s="32" t="s">
        <v>215</v>
      </c>
    </row>
    <row r="32" spans="1:22" s="30" customFormat="1" ht="15" customHeight="1" x14ac:dyDescent="0.3">
      <c r="A32" s="31">
        <v>401</v>
      </c>
      <c r="B32" s="28" t="s">
        <v>117</v>
      </c>
      <c r="C32" s="29" t="str">
        <f>VLOOKUP(A32,'1_문헌특성'!A:W,3,0)</f>
        <v>RCT</v>
      </c>
      <c r="D32" s="28" t="s">
        <v>473</v>
      </c>
      <c r="E32" s="28" t="s">
        <v>180</v>
      </c>
      <c r="F32" s="28" t="s">
        <v>438</v>
      </c>
      <c r="G32" s="29" t="s">
        <v>210</v>
      </c>
      <c r="H32" s="29" t="s">
        <v>136</v>
      </c>
      <c r="I32" s="29" t="s">
        <v>167</v>
      </c>
      <c r="J32" s="29">
        <v>36</v>
      </c>
      <c r="K32" s="29">
        <v>38</v>
      </c>
      <c r="L32" s="32">
        <v>11.821999999999999</v>
      </c>
      <c r="M32" s="29">
        <v>36</v>
      </c>
      <c r="N32" s="29">
        <v>36</v>
      </c>
      <c r="O32" s="32">
        <v>14.7775</v>
      </c>
      <c r="P32" s="29"/>
      <c r="Q32" s="29"/>
      <c r="R32" s="29"/>
      <c r="S32" s="29"/>
      <c r="T32" s="29"/>
      <c r="U32" s="32" t="s">
        <v>215</v>
      </c>
    </row>
    <row r="33" spans="1:21" s="30" customFormat="1" ht="15" customHeight="1" x14ac:dyDescent="0.3">
      <c r="A33" s="31">
        <v>401</v>
      </c>
      <c r="B33" s="28" t="s">
        <v>117</v>
      </c>
      <c r="C33" s="29" t="str">
        <f>VLOOKUP(A33,'1_문헌특성'!A:W,3,0)</f>
        <v>RCT</v>
      </c>
      <c r="D33" s="28" t="s">
        <v>473</v>
      </c>
      <c r="E33" s="28" t="s">
        <v>180</v>
      </c>
      <c r="F33" s="28" t="s">
        <v>438</v>
      </c>
      <c r="G33" s="29" t="s">
        <v>210</v>
      </c>
      <c r="H33" s="29" t="s">
        <v>136</v>
      </c>
      <c r="I33" s="29" t="s">
        <v>442</v>
      </c>
      <c r="J33" s="29">
        <v>36</v>
      </c>
      <c r="K33" s="29">
        <v>39</v>
      </c>
      <c r="L33" s="32">
        <v>11.821999999999999</v>
      </c>
      <c r="M33" s="29">
        <v>36</v>
      </c>
      <c r="N33" s="29">
        <v>37</v>
      </c>
      <c r="O33" s="32">
        <v>14.7775</v>
      </c>
      <c r="P33" s="29"/>
      <c r="Q33" s="29"/>
      <c r="R33" s="29"/>
      <c r="S33" s="29"/>
      <c r="T33" s="29"/>
      <c r="U33" s="32" t="s">
        <v>215</v>
      </c>
    </row>
    <row r="34" spans="1:21" s="30" customFormat="1" ht="15" customHeight="1" x14ac:dyDescent="0.3">
      <c r="A34" s="31">
        <v>401</v>
      </c>
      <c r="B34" s="28" t="s">
        <v>117</v>
      </c>
      <c r="C34" s="29" t="str">
        <f>VLOOKUP(A34,'1_문헌특성'!A:W,3,0)</f>
        <v>RCT</v>
      </c>
      <c r="D34" s="28" t="s">
        <v>473</v>
      </c>
      <c r="E34" s="28" t="s">
        <v>180</v>
      </c>
      <c r="F34" s="28" t="s">
        <v>438</v>
      </c>
      <c r="G34" s="29" t="s">
        <v>210</v>
      </c>
      <c r="H34" s="29" t="s">
        <v>136</v>
      </c>
      <c r="I34" s="29" t="s">
        <v>132</v>
      </c>
      <c r="J34" s="29">
        <v>36</v>
      </c>
      <c r="K34" s="29">
        <v>36</v>
      </c>
      <c r="L34" s="32">
        <v>14.7775</v>
      </c>
      <c r="M34" s="29">
        <v>36</v>
      </c>
      <c r="N34" s="29">
        <v>35</v>
      </c>
      <c r="O34" s="32">
        <v>14.7775</v>
      </c>
      <c r="P34" s="29"/>
      <c r="Q34" s="29"/>
      <c r="R34" s="29"/>
      <c r="S34" s="29"/>
      <c r="T34" s="29">
        <v>0.91</v>
      </c>
      <c r="U34" s="32" t="s">
        <v>215</v>
      </c>
    </row>
    <row r="35" spans="1:21" s="30" customFormat="1" ht="15" customHeight="1" x14ac:dyDescent="0.3">
      <c r="A35" s="31">
        <v>401</v>
      </c>
      <c r="B35" s="28" t="s">
        <v>117</v>
      </c>
      <c r="C35" s="29" t="str">
        <f>VLOOKUP(A35,'1_문헌특성'!A:W,3,0)</f>
        <v>RCT</v>
      </c>
      <c r="D35" s="28" t="s">
        <v>473</v>
      </c>
      <c r="E35" s="28" t="s">
        <v>180</v>
      </c>
      <c r="F35" s="28" t="s">
        <v>438</v>
      </c>
      <c r="G35" s="29" t="s">
        <v>137</v>
      </c>
      <c r="H35" s="29" t="s">
        <v>136</v>
      </c>
      <c r="I35" s="29" t="s">
        <v>367</v>
      </c>
      <c r="J35" s="29">
        <v>36</v>
      </c>
      <c r="K35" s="29">
        <v>7.8</v>
      </c>
      <c r="L35" s="32">
        <v>4.1376999999999997</v>
      </c>
      <c r="M35" s="29">
        <v>36</v>
      </c>
      <c r="N35" s="29">
        <v>9</v>
      </c>
      <c r="O35" s="32">
        <v>5.9109999999999996</v>
      </c>
      <c r="P35" s="29"/>
      <c r="Q35" s="29"/>
      <c r="R35" s="29"/>
      <c r="S35" s="29"/>
      <c r="T35" s="29"/>
      <c r="U35" s="32" t="s">
        <v>215</v>
      </c>
    </row>
    <row r="36" spans="1:21" s="30" customFormat="1" ht="15" customHeight="1" x14ac:dyDescent="0.3">
      <c r="A36" s="31">
        <v>401</v>
      </c>
      <c r="B36" s="28" t="s">
        <v>117</v>
      </c>
      <c r="C36" s="29" t="str">
        <f>VLOOKUP(A36,'1_문헌특성'!A:W,3,0)</f>
        <v>RCT</v>
      </c>
      <c r="D36" s="28" t="s">
        <v>473</v>
      </c>
      <c r="E36" s="28" t="s">
        <v>180</v>
      </c>
      <c r="F36" s="28" t="s">
        <v>438</v>
      </c>
      <c r="G36" s="29" t="s">
        <v>137</v>
      </c>
      <c r="H36" s="29" t="s">
        <v>136</v>
      </c>
      <c r="I36" s="29" t="s">
        <v>167</v>
      </c>
      <c r="J36" s="29">
        <v>36</v>
      </c>
      <c r="K36" s="29">
        <v>6.1</v>
      </c>
      <c r="L36" s="32">
        <v>4.1376999999999997</v>
      </c>
      <c r="M36" s="29">
        <v>36</v>
      </c>
      <c r="N36" s="29">
        <v>7.2</v>
      </c>
      <c r="O36" s="32">
        <v>5.6154999999999999</v>
      </c>
      <c r="P36" s="29"/>
      <c r="Q36" s="29"/>
      <c r="R36" s="29"/>
      <c r="S36" s="29"/>
      <c r="T36" s="29"/>
      <c r="U36" s="32" t="s">
        <v>215</v>
      </c>
    </row>
    <row r="37" spans="1:21" s="30" customFormat="1" ht="15" customHeight="1" x14ac:dyDescent="0.3">
      <c r="A37" s="31">
        <v>401</v>
      </c>
      <c r="B37" s="28" t="s">
        <v>117</v>
      </c>
      <c r="C37" s="29" t="str">
        <f>VLOOKUP(A37,'1_문헌특성'!A:W,3,0)</f>
        <v>RCT</v>
      </c>
      <c r="D37" s="28" t="s">
        <v>473</v>
      </c>
      <c r="E37" s="28" t="s">
        <v>180</v>
      </c>
      <c r="F37" s="28" t="s">
        <v>438</v>
      </c>
      <c r="G37" s="29" t="s">
        <v>137</v>
      </c>
      <c r="H37" s="29" t="s">
        <v>136</v>
      </c>
      <c r="I37" s="29" t="s">
        <v>442</v>
      </c>
      <c r="J37" s="29">
        <v>36</v>
      </c>
      <c r="K37" s="29">
        <v>5.9</v>
      </c>
      <c r="L37" s="32">
        <v>4.7287999999999997</v>
      </c>
      <c r="M37" s="29">
        <v>36</v>
      </c>
      <c r="N37" s="29">
        <v>7.5</v>
      </c>
      <c r="O37" s="32">
        <v>5.9109999999999996</v>
      </c>
      <c r="P37" s="29"/>
      <c r="Q37" s="29"/>
      <c r="R37" s="29"/>
      <c r="S37" s="29"/>
      <c r="T37" s="29"/>
      <c r="U37" s="32" t="s">
        <v>215</v>
      </c>
    </row>
    <row r="38" spans="1:21" s="30" customFormat="1" ht="15" customHeight="1" x14ac:dyDescent="0.3">
      <c r="A38" s="31">
        <v>401</v>
      </c>
      <c r="B38" s="28" t="s">
        <v>117</v>
      </c>
      <c r="C38" s="29" t="str">
        <f>VLOOKUP(A38,'1_문헌특성'!A:W,3,0)</f>
        <v>RCT</v>
      </c>
      <c r="D38" s="28" t="s">
        <v>473</v>
      </c>
      <c r="E38" s="28" t="s">
        <v>180</v>
      </c>
      <c r="F38" s="28" t="s">
        <v>438</v>
      </c>
      <c r="G38" s="29" t="s">
        <v>137</v>
      </c>
      <c r="H38" s="29" t="s">
        <v>136</v>
      </c>
      <c r="I38" s="29" t="s">
        <v>132</v>
      </c>
      <c r="J38" s="29">
        <v>36</v>
      </c>
      <c r="K38" s="29">
        <v>6.7</v>
      </c>
      <c r="L38" s="32">
        <v>4.4333</v>
      </c>
      <c r="M38" s="29">
        <v>36</v>
      </c>
      <c r="N38" s="29">
        <v>7.7</v>
      </c>
      <c r="O38" s="32">
        <v>5.6154999999999999</v>
      </c>
      <c r="P38" s="29"/>
      <c r="Q38" s="29"/>
      <c r="R38" s="29"/>
      <c r="S38" s="29"/>
      <c r="T38" s="29">
        <v>0.86</v>
      </c>
      <c r="U38" s="32" t="s">
        <v>215</v>
      </c>
    </row>
    <row r="39" spans="1:21" s="30" customFormat="1" ht="15" customHeight="1" x14ac:dyDescent="0.3">
      <c r="A39" s="31">
        <v>401</v>
      </c>
      <c r="B39" s="28" t="s">
        <v>117</v>
      </c>
      <c r="C39" s="29" t="str">
        <f>VLOOKUP(A39,'1_문헌특성'!A:W,3,0)</f>
        <v>RCT</v>
      </c>
      <c r="D39" s="28" t="s">
        <v>473</v>
      </c>
      <c r="E39" s="28" t="s">
        <v>180</v>
      </c>
      <c r="F39" s="28" t="s">
        <v>438</v>
      </c>
      <c r="G39" s="29" t="s">
        <v>138</v>
      </c>
      <c r="H39" s="29" t="s">
        <v>136</v>
      </c>
      <c r="I39" s="29" t="s">
        <v>367</v>
      </c>
      <c r="J39" s="29">
        <v>36</v>
      </c>
      <c r="K39" s="29">
        <v>5.8</v>
      </c>
      <c r="L39" s="32">
        <v>1.1821999999999999</v>
      </c>
      <c r="M39" s="29">
        <v>36</v>
      </c>
      <c r="N39" s="29">
        <v>5.5</v>
      </c>
      <c r="O39" s="32">
        <v>1.4778</v>
      </c>
      <c r="P39" s="29"/>
      <c r="Q39" s="29"/>
      <c r="R39" s="29"/>
      <c r="S39" s="29"/>
      <c r="T39" s="29"/>
      <c r="U39" s="32" t="s">
        <v>215</v>
      </c>
    </row>
    <row r="40" spans="1:21" s="30" customFormat="1" ht="15" customHeight="1" x14ac:dyDescent="0.3">
      <c r="A40" s="31">
        <v>401</v>
      </c>
      <c r="B40" s="28" t="s">
        <v>117</v>
      </c>
      <c r="C40" s="29" t="str">
        <f>VLOOKUP(A40,'1_문헌특성'!A:W,3,0)</f>
        <v>RCT</v>
      </c>
      <c r="D40" s="28" t="s">
        <v>473</v>
      </c>
      <c r="E40" s="28" t="s">
        <v>180</v>
      </c>
      <c r="F40" s="28" t="s">
        <v>438</v>
      </c>
      <c r="G40" s="29" t="s">
        <v>138</v>
      </c>
      <c r="H40" s="29" t="s">
        <v>57</v>
      </c>
      <c r="I40" s="29" t="s">
        <v>167</v>
      </c>
      <c r="J40" s="29">
        <v>36</v>
      </c>
      <c r="K40" s="29">
        <v>5.4</v>
      </c>
      <c r="L40" s="32">
        <v>1.4778</v>
      </c>
      <c r="M40" s="29">
        <v>36</v>
      </c>
      <c r="N40" s="29">
        <v>5.4</v>
      </c>
      <c r="O40" s="32">
        <v>1.7733000000000001</v>
      </c>
      <c r="P40" s="29"/>
      <c r="Q40" s="29"/>
      <c r="R40" s="29"/>
      <c r="S40" s="29"/>
      <c r="T40" s="29"/>
      <c r="U40" s="32" t="s">
        <v>215</v>
      </c>
    </row>
    <row r="41" spans="1:21" s="30" customFormat="1" ht="15" customHeight="1" x14ac:dyDescent="0.3">
      <c r="A41" s="31">
        <v>401</v>
      </c>
      <c r="B41" s="28" t="s">
        <v>117</v>
      </c>
      <c r="C41" s="29" t="str">
        <f>VLOOKUP(A41,'1_문헌특성'!A:W,3,0)</f>
        <v>RCT</v>
      </c>
      <c r="D41" s="28" t="s">
        <v>473</v>
      </c>
      <c r="E41" s="28" t="s">
        <v>180</v>
      </c>
      <c r="F41" s="28" t="s">
        <v>438</v>
      </c>
      <c r="G41" s="29" t="s">
        <v>138</v>
      </c>
      <c r="H41" s="29" t="s">
        <v>57</v>
      </c>
      <c r="I41" s="29" t="s">
        <v>442</v>
      </c>
      <c r="J41" s="29">
        <v>36</v>
      </c>
      <c r="K41" s="29">
        <v>5.4</v>
      </c>
      <c r="L41" s="32">
        <v>1.4787999999999999</v>
      </c>
      <c r="M41" s="29">
        <v>36</v>
      </c>
      <c r="N41" s="29">
        <v>5.3</v>
      </c>
      <c r="O41" s="32">
        <v>1.4778</v>
      </c>
      <c r="P41" s="29"/>
      <c r="Q41" s="29"/>
      <c r="R41" s="29"/>
      <c r="S41" s="29"/>
      <c r="T41" s="29"/>
      <c r="U41" s="32" t="s">
        <v>215</v>
      </c>
    </row>
    <row r="42" spans="1:21" s="30" customFormat="1" ht="15" customHeight="1" x14ac:dyDescent="0.3">
      <c r="A42" s="31">
        <v>401</v>
      </c>
      <c r="B42" s="28" t="s">
        <v>117</v>
      </c>
      <c r="C42" s="29" t="str">
        <f>VLOOKUP(A42,'1_문헌특성'!A:W,3,0)</f>
        <v>RCT</v>
      </c>
      <c r="D42" s="28" t="s">
        <v>473</v>
      </c>
      <c r="E42" s="28" t="s">
        <v>180</v>
      </c>
      <c r="F42" s="28" t="s">
        <v>438</v>
      </c>
      <c r="G42" s="29" t="s">
        <v>138</v>
      </c>
      <c r="H42" s="29" t="s">
        <v>57</v>
      </c>
      <c r="I42" s="29" t="s">
        <v>132</v>
      </c>
      <c r="J42" s="29">
        <v>36</v>
      </c>
      <c r="K42" s="29">
        <v>5.7</v>
      </c>
      <c r="L42" s="32">
        <v>1.4778</v>
      </c>
      <c r="M42" s="29">
        <v>36</v>
      </c>
      <c r="N42" s="29">
        <v>5.5</v>
      </c>
      <c r="O42" s="32">
        <v>1.4787999999999999</v>
      </c>
      <c r="P42" s="29"/>
      <c r="Q42" s="29"/>
      <c r="R42" s="29"/>
      <c r="S42" s="29"/>
      <c r="T42" s="29">
        <v>0.61</v>
      </c>
      <c r="U42" s="32" t="s">
        <v>215</v>
      </c>
    </row>
    <row r="43" spans="1:21" s="30" customFormat="1" ht="15" customHeight="1" x14ac:dyDescent="0.3">
      <c r="A43" s="31">
        <v>401</v>
      </c>
      <c r="B43" s="28" t="s">
        <v>117</v>
      </c>
      <c r="C43" s="29" t="str">
        <f>VLOOKUP(A43,'1_문헌특성'!A:W,3,0)</f>
        <v>RCT</v>
      </c>
      <c r="D43" s="28" t="s">
        <v>473</v>
      </c>
      <c r="E43" s="28" t="s">
        <v>180</v>
      </c>
      <c r="F43" s="28" t="s">
        <v>438</v>
      </c>
      <c r="G43" s="29" t="s">
        <v>373</v>
      </c>
      <c r="H43" s="29" t="s">
        <v>375</v>
      </c>
      <c r="I43" s="29" t="s">
        <v>367</v>
      </c>
      <c r="J43" s="29">
        <v>36</v>
      </c>
      <c r="K43" s="29">
        <v>75</v>
      </c>
      <c r="L43" s="32">
        <v>20.688600000000001</v>
      </c>
      <c r="M43" s="29">
        <v>36</v>
      </c>
      <c r="N43" s="29">
        <v>76</v>
      </c>
      <c r="O43" s="32">
        <v>23.644100000000002</v>
      </c>
      <c r="P43" s="29"/>
      <c r="Q43" s="29"/>
      <c r="R43" s="29"/>
      <c r="S43" s="29"/>
      <c r="T43" s="29"/>
      <c r="U43" s="32" t="s">
        <v>215</v>
      </c>
    </row>
    <row r="44" spans="1:21" s="30" customFormat="1" ht="15" customHeight="1" x14ac:dyDescent="0.3">
      <c r="A44" s="31">
        <v>401</v>
      </c>
      <c r="B44" s="28" t="s">
        <v>117</v>
      </c>
      <c r="C44" s="29" t="str">
        <f>VLOOKUP(A44,'1_문헌특성'!A:W,3,0)</f>
        <v>RCT</v>
      </c>
      <c r="D44" s="28" t="s">
        <v>473</v>
      </c>
      <c r="E44" s="28" t="s">
        <v>180</v>
      </c>
      <c r="F44" s="28" t="s">
        <v>438</v>
      </c>
      <c r="G44" s="29" t="s">
        <v>373</v>
      </c>
      <c r="H44" s="29" t="s">
        <v>374</v>
      </c>
      <c r="I44" s="29" t="s">
        <v>167</v>
      </c>
      <c r="J44" s="29">
        <v>36</v>
      </c>
      <c r="K44" s="29">
        <v>66</v>
      </c>
      <c r="L44" s="32">
        <v>20.688600000000001</v>
      </c>
      <c r="M44" s="29">
        <v>36</v>
      </c>
      <c r="N44" s="29">
        <v>68</v>
      </c>
      <c r="O44" s="32">
        <v>56.599600000000002</v>
      </c>
      <c r="P44" s="29"/>
      <c r="Q44" s="29"/>
      <c r="R44" s="29"/>
      <c r="S44" s="29"/>
      <c r="T44" s="29"/>
      <c r="U44" s="32" t="s">
        <v>215</v>
      </c>
    </row>
    <row r="45" spans="1:21" s="30" customFormat="1" ht="15" customHeight="1" x14ac:dyDescent="0.3">
      <c r="A45" s="31">
        <v>401</v>
      </c>
      <c r="B45" s="28" t="s">
        <v>117</v>
      </c>
      <c r="C45" s="29" t="str">
        <f>VLOOKUP(A45,'1_문헌특성'!A:W,3,0)</f>
        <v>RCT</v>
      </c>
      <c r="D45" s="28" t="s">
        <v>473</v>
      </c>
      <c r="E45" s="28" t="s">
        <v>180</v>
      </c>
      <c r="F45" s="28" t="s">
        <v>438</v>
      </c>
      <c r="G45" s="29" t="s">
        <v>373</v>
      </c>
      <c r="H45" s="29" t="s">
        <v>374</v>
      </c>
      <c r="I45" s="29" t="s">
        <v>442</v>
      </c>
      <c r="J45" s="29">
        <v>36</v>
      </c>
      <c r="K45" s="29">
        <v>67</v>
      </c>
      <c r="L45" s="32">
        <v>23.644100000000002</v>
      </c>
      <c r="M45" s="29">
        <v>36</v>
      </c>
      <c r="N45" s="29">
        <v>66</v>
      </c>
      <c r="O45" s="32">
        <v>26.599599999999999</v>
      </c>
      <c r="P45" s="29"/>
      <c r="Q45" s="29"/>
      <c r="R45" s="29"/>
      <c r="S45" s="29"/>
      <c r="T45" s="29"/>
      <c r="U45" s="32" t="s">
        <v>215</v>
      </c>
    </row>
    <row r="46" spans="1:21" s="30" customFormat="1" ht="15" customHeight="1" x14ac:dyDescent="0.3">
      <c r="A46" s="31">
        <v>401</v>
      </c>
      <c r="B46" s="28" t="s">
        <v>117</v>
      </c>
      <c r="C46" s="29" t="str">
        <f>VLOOKUP(A46,'1_문헌특성'!A:W,3,0)</f>
        <v>RCT</v>
      </c>
      <c r="D46" s="28" t="s">
        <v>473</v>
      </c>
      <c r="E46" s="28" t="s">
        <v>180</v>
      </c>
      <c r="F46" s="28" t="s">
        <v>438</v>
      </c>
      <c r="G46" s="29" t="s">
        <v>373</v>
      </c>
      <c r="H46" s="29" t="s">
        <v>374</v>
      </c>
      <c r="I46" s="29" t="s">
        <v>132</v>
      </c>
      <c r="J46" s="29">
        <v>36</v>
      </c>
      <c r="K46" s="29">
        <v>75</v>
      </c>
      <c r="L46" s="32">
        <v>20.688600000000001</v>
      </c>
      <c r="M46" s="29">
        <v>36</v>
      </c>
      <c r="N46" s="29">
        <v>72</v>
      </c>
      <c r="O46" s="32">
        <v>23.644100000000002</v>
      </c>
      <c r="P46" s="29"/>
      <c r="Q46" s="29"/>
      <c r="R46" s="29"/>
      <c r="S46" s="29"/>
      <c r="T46" s="29">
        <v>0.44</v>
      </c>
      <c r="U46" s="32" t="s">
        <v>215</v>
      </c>
    </row>
    <row r="47" spans="1:21" s="30" customFormat="1" ht="15" customHeight="1" x14ac:dyDescent="0.3">
      <c r="A47" s="31">
        <v>401</v>
      </c>
      <c r="B47" s="28" t="s">
        <v>117</v>
      </c>
      <c r="C47" s="29" t="str">
        <f>VLOOKUP(A47,'1_문헌특성'!A:W,3,0)</f>
        <v>RCT</v>
      </c>
      <c r="D47" s="28" t="s">
        <v>473</v>
      </c>
      <c r="E47" s="28" t="s">
        <v>180</v>
      </c>
      <c r="F47" s="28" t="s">
        <v>438</v>
      </c>
      <c r="G47" s="29" t="s">
        <v>140</v>
      </c>
      <c r="H47" s="29"/>
      <c r="I47" s="29" t="s">
        <v>367</v>
      </c>
      <c r="J47" s="29">
        <v>36</v>
      </c>
      <c r="K47" s="29">
        <v>59</v>
      </c>
      <c r="L47" s="32">
        <v>17.733000000000001</v>
      </c>
      <c r="M47" s="29">
        <v>36</v>
      </c>
      <c r="N47" s="29">
        <v>59</v>
      </c>
      <c r="O47" s="32">
        <v>20.688600000000001</v>
      </c>
      <c r="P47" s="29"/>
      <c r="Q47" s="29"/>
      <c r="R47" s="29"/>
      <c r="S47" s="29"/>
      <c r="T47" s="29"/>
      <c r="U47" s="32" t="s">
        <v>215</v>
      </c>
    </row>
    <row r="48" spans="1:21" s="30" customFormat="1" ht="15" customHeight="1" x14ac:dyDescent="0.3">
      <c r="A48" s="31">
        <v>401</v>
      </c>
      <c r="B48" s="28" t="s">
        <v>117</v>
      </c>
      <c r="C48" s="29" t="str">
        <f>VLOOKUP(A48,'1_문헌특성'!A:W,3,0)</f>
        <v>RCT</v>
      </c>
      <c r="D48" s="28" t="s">
        <v>473</v>
      </c>
      <c r="E48" s="28" t="s">
        <v>180</v>
      </c>
      <c r="F48" s="28" t="s">
        <v>438</v>
      </c>
      <c r="G48" s="29" t="s">
        <v>140</v>
      </c>
      <c r="H48" s="29"/>
      <c r="I48" s="29" t="s">
        <v>167</v>
      </c>
      <c r="J48" s="29">
        <v>36</v>
      </c>
      <c r="K48" s="29">
        <v>52</v>
      </c>
      <c r="L48" s="32">
        <v>17.733000000000001</v>
      </c>
      <c r="M48" s="29">
        <v>36</v>
      </c>
      <c r="N48" s="29">
        <v>58</v>
      </c>
      <c r="O48" s="32">
        <v>20.688600000000001</v>
      </c>
      <c r="P48" s="29"/>
      <c r="Q48" s="29"/>
      <c r="R48" s="29"/>
      <c r="S48" s="29"/>
      <c r="T48" s="29"/>
      <c r="U48" s="32" t="s">
        <v>215</v>
      </c>
    </row>
    <row r="49" spans="1:21" s="30" customFormat="1" ht="15" customHeight="1" x14ac:dyDescent="0.3">
      <c r="A49" s="31">
        <v>401</v>
      </c>
      <c r="B49" s="28" t="s">
        <v>117</v>
      </c>
      <c r="C49" s="29" t="str">
        <f>VLOOKUP(A49,'1_문헌특성'!A:W,3,0)</f>
        <v>RCT</v>
      </c>
      <c r="D49" s="28" t="s">
        <v>473</v>
      </c>
      <c r="E49" s="28" t="s">
        <v>180</v>
      </c>
      <c r="F49" s="28" t="s">
        <v>438</v>
      </c>
      <c r="G49" s="29" t="s">
        <v>140</v>
      </c>
      <c r="H49" s="29"/>
      <c r="I49" s="29" t="s">
        <v>442</v>
      </c>
      <c r="J49" s="29">
        <v>36</v>
      </c>
      <c r="K49" s="29">
        <v>52</v>
      </c>
      <c r="L49" s="32">
        <v>17.733000000000001</v>
      </c>
      <c r="M49" s="29">
        <v>36</v>
      </c>
      <c r="N49" s="29">
        <v>56</v>
      </c>
      <c r="O49" s="32">
        <v>26.599599999999999</v>
      </c>
      <c r="P49" s="29"/>
      <c r="Q49" s="29"/>
      <c r="R49" s="29"/>
      <c r="S49" s="29"/>
      <c r="T49" s="29"/>
      <c r="U49" s="32" t="s">
        <v>215</v>
      </c>
    </row>
    <row r="50" spans="1:21" s="30" customFormat="1" ht="15" customHeight="1" x14ac:dyDescent="0.3">
      <c r="A50" s="31">
        <v>401</v>
      </c>
      <c r="B50" s="28" t="s">
        <v>117</v>
      </c>
      <c r="C50" s="29" t="str">
        <f>VLOOKUP(A50,'1_문헌특성'!A:W,3,0)</f>
        <v>RCT</v>
      </c>
      <c r="D50" s="28" t="s">
        <v>473</v>
      </c>
      <c r="E50" s="28" t="s">
        <v>180</v>
      </c>
      <c r="F50" s="28" t="s">
        <v>438</v>
      </c>
      <c r="G50" s="29" t="s">
        <v>140</v>
      </c>
      <c r="H50" s="29"/>
      <c r="I50" s="29" t="s">
        <v>132</v>
      </c>
      <c r="J50" s="29">
        <v>36</v>
      </c>
      <c r="K50" s="29">
        <v>57</v>
      </c>
      <c r="L50" s="32">
        <v>17.733000000000001</v>
      </c>
      <c r="M50" s="29">
        <v>36</v>
      </c>
      <c r="N50" s="29">
        <v>60</v>
      </c>
      <c r="O50" s="32">
        <v>23.644100000000002</v>
      </c>
      <c r="P50" s="29"/>
      <c r="Q50" s="29"/>
      <c r="R50" s="29"/>
      <c r="S50" s="29"/>
      <c r="T50" s="29">
        <v>0.31</v>
      </c>
      <c r="U50" s="32" t="s">
        <v>215</v>
      </c>
    </row>
    <row r="51" spans="1:21" s="30" customFormat="1" ht="15" customHeight="1" x14ac:dyDescent="0.3">
      <c r="A51" s="31">
        <v>401</v>
      </c>
      <c r="B51" s="28" t="s">
        <v>117</v>
      </c>
      <c r="C51" s="29" t="str">
        <f>VLOOKUP(A51,'1_문헌특성'!A:W,3,0)</f>
        <v>RCT</v>
      </c>
      <c r="D51" s="28" t="s">
        <v>473</v>
      </c>
      <c r="E51" s="28" t="s">
        <v>180</v>
      </c>
      <c r="F51" s="28" t="s">
        <v>438</v>
      </c>
      <c r="G51" s="29" t="s">
        <v>141</v>
      </c>
      <c r="H51" s="29"/>
      <c r="I51" s="29" t="s">
        <v>367</v>
      </c>
      <c r="J51" s="29">
        <v>36</v>
      </c>
      <c r="K51" s="29">
        <v>22</v>
      </c>
      <c r="L51" s="32">
        <v>8.8665000000000003</v>
      </c>
      <c r="M51" s="29">
        <v>36</v>
      </c>
      <c r="N51" s="29">
        <v>23</v>
      </c>
      <c r="O51" s="32">
        <v>8.8665000000000003</v>
      </c>
      <c r="P51" s="29"/>
      <c r="Q51" s="29"/>
      <c r="R51" s="29"/>
      <c r="S51" s="29"/>
      <c r="T51" s="29"/>
      <c r="U51" s="32" t="s">
        <v>215</v>
      </c>
    </row>
    <row r="52" spans="1:21" s="30" customFormat="1" ht="15" customHeight="1" x14ac:dyDescent="0.3">
      <c r="A52" s="31">
        <v>401</v>
      </c>
      <c r="B52" s="28" t="s">
        <v>117</v>
      </c>
      <c r="C52" s="29" t="str">
        <f>VLOOKUP(A52,'1_문헌특성'!A:W,3,0)</f>
        <v>RCT</v>
      </c>
      <c r="D52" s="28" t="s">
        <v>473</v>
      </c>
      <c r="E52" s="28" t="s">
        <v>180</v>
      </c>
      <c r="F52" s="28" t="s">
        <v>438</v>
      </c>
      <c r="G52" s="29" t="s">
        <v>141</v>
      </c>
      <c r="H52" s="29"/>
      <c r="I52" s="29" t="s">
        <v>167</v>
      </c>
      <c r="J52" s="29">
        <v>36</v>
      </c>
      <c r="K52" s="29">
        <v>20</v>
      </c>
      <c r="L52" s="32">
        <v>8.8665000000000003</v>
      </c>
      <c r="M52" s="29">
        <v>36</v>
      </c>
      <c r="N52" s="29">
        <v>23</v>
      </c>
      <c r="O52" s="32">
        <v>11.821999999999999</v>
      </c>
      <c r="P52" s="29"/>
      <c r="Q52" s="29"/>
      <c r="R52" s="29"/>
      <c r="S52" s="29"/>
      <c r="T52" s="29"/>
      <c r="U52" s="32" t="s">
        <v>215</v>
      </c>
    </row>
    <row r="53" spans="1:21" s="30" customFormat="1" ht="15" customHeight="1" x14ac:dyDescent="0.3">
      <c r="A53" s="31">
        <v>401</v>
      </c>
      <c r="B53" s="28" t="s">
        <v>117</v>
      </c>
      <c r="C53" s="29" t="str">
        <f>VLOOKUP(A53,'1_문헌특성'!A:W,3,0)</f>
        <v>RCT</v>
      </c>
      <c r="D53" s="28" t="s">
        <v>473</v>
      </c>
      <c r="E53" s="28" t="s">
        <v>180</v>
      </c>
      <c r="F53" s="28" t="s">
        <v>438</v>
      </c>
      <c r="G53" s="29" t="s">
        <v>141</v>
      </c>
      <c r="H53" s="29"/>
      <c r="I53" s="29" t="s">
        <v>442</v>
      </c>
      <c r="J53" s="29">
        <v>36</v>
      </c>
      <c r="K53" s="29">
        <v>19</v>
      </c>
      <c r="L53" s="32">
        <v>5.9109999999999996</v>
      </c>
      <c r="M53" s="29">
        <v>36</v>
      </c>
      <c r="N53" s="29">
        <v>22</v>
      </c>
      <c r="O53" s="32">
        <v>8.8665000000000003</v>
      </c>
      <c r="P53" s="29"/>
      <c r="Q53" s="29"/>
      <c r="R53" s="29"/>
      <c r="S53" s="29"/>
      <c r="T53" s="29"/>
      <c r="U53" s="32" t="s">
        <v>215</v>
      </c>
    </row>
    <row r="54" spans="1:21" s="30" customFormat="1" ht="15" customHeight="1" x14ac:dyDescent="0.3">
      <c r="A54" s="31">
        <v>401</v>
      </c>
      <c r="B54" s="28" t="s">
        <v>117</v>
      </c>
      <c r="C54" s="29" t="str">
        <f>VLOOKUP(A54,'1_문헌특성'!A:W,3,0)</f>
        <v>RCT</v>
      </c>
      <c r="D54" s="28" t="s">
        <v>473</v>
      </c>
      <c r="E54" s="28" t="s">
        <v>180</v>
      </c>
      <c r="F54" s="28" t="s">
        <v>438</v>
      </c>
      <c r="G54" s="29" t="s">
        <v>141</v>
      </c>
      <c r="H54" s="29"/>
      <c r="I54" s="29" t="s">
        <v>132</v>
      </c>
      <c r="J54" s="29">
        <v>36</v>
      </c>
      <c r="K54" s="29">
        <v>20</v>
      </c>
      <c r="L54" s="32">
        <v>5.9109999999999996</v>
      </c>
      <c r="M54" s="29">
        <v>36</v>
      </c>
      <c r="N54" s="29">
        <v>23</v>
      </c>
      <c r="O54" s="32">
        <v>8.8665000000000003</v>
      </c>
      <c r="P54" s="29"/>
      <c r="Q54" s="29"/>
      <c r="R54" s="29"/>
      <c r="S54" s="29"/>
      <c r="T54" s="29">
        <v>0.22</v>
      </c>
      <c r="U54" s="32" t="s">
        <v>215</v>
      </c>
    </row>
    <row r="55" spans="1:21" s="30" customFormat="1" ht="15" customHeight="1" x14ac:dyDescent="0.3">
      <c r="A55" s="31">
        <v>401</v>
      </c>
      <c r="B55" s="28" t="s">
        <v>117</v>
      </c>
      <c r="C55" s="29" t="str">
        <f>VLOOKUP(A55,'1_문헌특성'!A:W,3,0)</f>
        <v>RCT</v>
      </c>
      <c r="D55" s="28" t="s">
        <v>473</v>
      </c>
      <c r="E55" s="28" t="s">
        <v>180</v>
      </c>
      <c r="F55" s="28" t="s">
        <v>438</v>
      </c>
      <c r="G55" s="29" t="s">
        <v>421</v>
      </c>
      <c r="H55" s="29"/>
      <c r="I55" s="29" t="s">
        <v>367</v>
      </c>
      <c r="J55" s="29">
        <v>36</v>
      </c>
      <c r="K55" s="29">
        <v>27</v>
      </c>
      <c r="L55" s="32">
        <v>20.688600000000001</v>
      </c>
      <c r="M55" s="29">
        <v>36</v>
      </c>
      <c r="N55" s="29">
        <v>26</v>
      </c>
      <c r="O55" s="32">
        <v>20.688600000000001</v>
      </c>
      <c r="P55" s="29"/>
      <c r="Q55" s="29"/>
      <c r="R55" s="29"/>
      <c r="S55" s="29"/>
      <c r="T55" s="29"/>
      <c r="U55" s="32" t="s">
        <v>215</v>
      </c>
    </row>
    <row r="56" spans="1:21" s="30" customFormat="1" ht="15" customHeight="1" x14ac:dyDescent="0.3">
      <c r="A56" s="31">
        <v>401</v>
      </c>
      <c r="B56" s="28" t="s">
        <v>117</v>
      </c>
      <c r="C56" s="29" t="str">
        <f>VLOOKUP(A56,'1_문헌특성'!A:W,3,0)</f>
        <v>RCT</v>
      </c>
      <c r="D56" s="28" t="s">
        <v>473</v>
      </c>
      <c r="E56" s="28" t="s">
        <v>180</v>
      </c>
      <c r="F56" s="28" t="s">
        <v>438</v>
      </c>
      <c r="G56" s="29" t="s">
        <v>421</v>
      </c>
      <c r="H56" s="29"/>
      <c r="I56" s="29" t="s">
        <v>167</v>
      </c>
      <c r="J56" s="29">
        <v>36</v>
      </c>
      <c r="K56" s="29">
        <v>30</v>
      </c>
      <c r="L56" s="32">
        <v>26.599599999999999</v>
      </c>
      <c r="M56" s="29">
        <v>36</v>
      </c>
      <c r="N56" s="29">
        <v>31</v>
      </c>
      <c r="O56" s="32">
        <v>20.688600000000001</v>
      </c>
      <c r="P56" s="29"/>
      <c r="Q56" s="29"/>
      <c r="R56" s="29"/>
      <c r="S56" s="29"/>
      <c r="T56" s="29"/>
      <c r="U56" s="32" t="s">
        <v>215</v>
      </c>
    </row>
    <row r="57" spans="1:21" s="30" customFormat="1" ht="15" customHeight="1" x14ac:dyDescent="0.3">
      <c r="A57" s="31">
        <v>401</v>
      </c>
      <c r="B57" s="28" t="s">
        <v>117</v>
      </c>
      <c r="C57" s="29" t="str">
        <f>VLOOKUP(A57,'1_문헌특성'!A:W,3,0)</f>
        <v>RCT</v>
      </c>
      <c r="D57" s="28" t="s">
        <v>473</v>
      </c>
      <c r="E57" s="28" t="s">
        <v>180</v>
      </c>
      <c r="F57" s="28" t="s">
        <v>438</v>
      </c>
      <c r="G57" s="29" t="s">
        <v>421</v>
      </c>
      <c r="H57" s="29"/>
      <c r="I57" s="29" t="s">
        <v>442</v>
      </c>
      <c r="J57" s="29">
        <v>36</v>
      </c>
      <c r="K57" s="29">
        <v>31</v>
      </c>
      <c r="L57" s="32">
        <v>20.688600000000001</v>
      </c>
      <c r="M57" s="29">
        <v>36</v>
      </c>
      <c r="N57" s="29">
        <v>31</v>
      </c>
      <c r="O57" s="32">
        <v>23.644100000000002</v>
      </c>
      <c r="P57" s="29"/>
      <c r="Q57" s="29"/>
      <c r="R57" s="29"/>
      <c r="S57" s="29"/>
      <c r="T57" s="29"/>
      <c r="U57" s="32" t="s">
        <v>215</v>
      </c>
    </row>
    <row r="58" spans="1:21" s="30" customFormat="1" ht="15" customHeight="1" x14ac:dyDescent="0.3">
      <c r="A58" s="31">
        <v>401</v>
      </c>
      <c r="B58" s="28" t="s">
        <v>117</v>
      </c>
      <c r="C58" s="29" t="str">
        <f>VLOOKUP(A58,'1_문헌특성'!A:W,3,0)</f>
        <v>RCT</v>
      </c>
      <c r="D58" s="28" t="s">
        <v>473</v>
      </c>
      <c r="E58" s="28" t="s">
        <v>180</v>
      </c>
      <c r="F58" s="28" t="s">
        <v>438</v>
      </c>
      <c r="G58" s="29" t="s">
        <v>421</v>
      </c>
      <c r="H58" s="29"/>
      <c r="I58" s="29" t="s">
        <v>132</v>
      </c>
      <c r="J58" s="29">
        <v>36</v>
      </c>
      <c r="K58" s="29">
        <v>25</v>
      </c>
      <c r="L58" s="32">
        <v>20.688600000000001</v>
      </c>
      <c r="M58" s="29">
        <v>36</v>
      </c>
      <c r="N58" s="29">
        <v>29</v>
      </c>
      <c r="O58" s="32">
        <v>23.644100000000002</v>
      </c>
      <c r="P58" s="29"/>
      <c r="Q58" s="29"/>
      <c r="R58" s="29"/>
      <c r="S58" s="29"/>
      <c r="T58" s="29">
        <v>0.42</v>
      </c>
      <c r="U58" s="32" t="s">
        <v>215</v>
      </c>
    </row>
    <row r="59" spans="1:21" s="30" customFormat="1" ht="15" customHeight="1" x14ac:dyDescent="0.3">
      <c r="A59" s="31">
        <v>401</v>
      </c>
      <c r="B59" s="28" t="s">
        <v>117</v>
      </c>
      <c r="C59" s="29" t="str">
        <f>VLOOKUP(A59,'1_문헌특성'!A:W,3,0)</f>
        <v>RCT</v>
      </c>
      <c r="D59" s="28" t="s">
        <v>473</v>
      </c>
      <c r="E59" s="28" t="s">
        <v>180</v>
      </c>
      <c r="F59" s="28" t="s">
        <v>438</v>
      </c>
      <c r="G59" s="29" t="s">
        <v>154</v>
      </c>
      <c r="H59" s="29" t="s">
        <v>57</v>
      </c>
      <c r="I59" s="29" t="s">
        <v>367</v>
      </c>
      <c r="J59" s="29">
        <v>36</v>
      </c>
      <c r="K59" s="29">
        <v>30</v>
      </c>
      <c r="L59" s="32">
        <v>8.8665000000000003</v>
      </c>
      <c r="M59" s="29">
        <v>36</v>
      </c>
      <c r="N59" s="29">
        <v>31</v>
      </c>
      <c r="O59" s="32">
        <v>14.7775</v>
      </c>
      <c r="P59" s="29"/>
      <c r="Q59" s="29"/>
      <c r="R59" s="29"/>
      <c r="S59" s="29"/>
      <c r="T59" s="29"/>
      <c r="U59" s="32" t="s">
        <v>215</v>
      </c>
    </row>
    <row r="60" spans="1:21" s="30" customFormat="1" ht="15" customHeight="1" x14ac:dyDescent="0.3">
      <c r="A60" s="31">
        <v>401</v>
      </c>
      <c r="B60" s="28" t="s">
        <v>117</v>
      </c>
      <c r="C60" s="29" t="str">
        <f>VLOOKUP(A60,'1_문헌특성'!A:W,3,0)</f>
        <v>RCT</v>
      </c>
      <c r="D60" s="28" t="s">
        <v>473</v>
      </c>
      <c r="E60" s="28" t="s">
        <v>180</v>
      </c>
      <c r="F60" s="28" t="s">
        <v>438</v>
      </c>
      <c r="G60" s="29" t="s">
        <v>154</v>
      </c>
      <c r="H60" s="29" t="s">
        <v>57</v>
      </c>
      <c r="I60" s="29" t="s">
        <v>167</v>
      </c>
      <c r="J60" s="29">
        <v>36</v>
      </c>
      <c r="K60" s="29">
        <v>32</v>
      </c>
      <c r="L60" s="32">
        <v>11.821999999999999</v>
      </c>
      <c r="M60" s="29">
        <v>36</v>
      </c>
      <c r="N60" s="29">
        <v>31</v>
      </c>
      <c r="O60" s="32">
        <v>11.821999999999999</v>
      </c>
      <c r="P60" s="29"/>
      <c r="Q60" s="29"/>
      <c r="R60" s="29"/>
      <c r="S60" s="29"/>
      <c r="T60" s="29"/>
      <c r="U60" s="32" t="s">
        <v>215</v>
      </c>
    </row>
    <row r="61" spans="1:21" s="30" customFormat="1" ht="15" customHeight="1" x14ac:dyDescent="0.3">
      <c r="A61" s="31">
        <v>401</v>
      </c>
      <c r="B61" s="28" t="s">
        <v>117</v>
      </c>
      <c r="C61" s="29" t="str">
        <f>VLOOKUP(A61,'1_문헌특성'!A:W,3,0)</f>
        <v>RCT</v>
      </c>
      <c r="D61" s="28" t="s">
        <v>473</v>
      </c>
      <c r="E61" s="28" t="s">
        <v>180</v>
      </c>
      <c r="F61" s="28" t="s">
        <v>438</v>
      </c>
      <c r="G61" s="29" t="s">
        <v>154</v>
      </c>
      <c r="H61" s="29" t="s">
        <v>57</v>
      </c>
      <c r="I61" s="29" t="s">
        <v>442</v>
      </c>
      <c r="J61" s="29">
        <v>36</v>
      </c>
      <c r="K61" s="29">
        <v>31</v>
      </c>
      <c r="L61" s="32">
        <v>8.8665000000000003</v>
      </c>
      <c r="M61" s="29">
        <v>36</v>
      </c>
      <c r="N61" s="29">
        <v>33</v>
      </c>
      <c r="O61" s="32">
        <v>11.821999999999999</v>
      </c>
      <c r="P61" s="29"/>
      <c r="Q61" s="29"/>
      <c r="R61" s="29"/>
      <c r="S61" s="29"/>
      <c r="T61" s="29"/>
      <c r="U61" s="32" t="s">
        <v>215</v>
      </c>
    </row>
    <row r="62" spans="1:21" s="30" customFormat="1" ht="15" customHeight="1" x14ac:dyDescent="0.3">
      <c r="A62" s="31">
        <v>401</v>
      </c>
      <c r="B62" s="28" t="s">
        <v>117</v>
      </c>
      <c r="C62" s="29" t="str">
        <f>VLOOKUP(A62,'1_문헌특성'!A:W,3,0)</f>
        <v>RCT</v>
      </c>
      <c r="D62" s="28" t="s">
        <v>473</v>
      </c>
      <c r="E62" s="28" t="s">
        <v>180</v>
      </c>
      <c r="F62" s="28" t="s">
        <v>438</v>
      </c>
      <c r="G62" s="29" t="s">
        <v>154</v>
      </c>
      <c r="H62" s="29" t="s">
        <v>57</v>
      </c>
      <c r="I62" s="29" t="s">
        <v>132</v>
      </c>
      <c r="J62" s="29">
        <v>36</v>
      </c>
      <c r="K62" s="29">
        <v>29</v>
      </c>
      <c r="L62" s="32">
        <v>11.821999999999999</v>
      </c>
      <c r="M62" s="29">
        <v>36</v>
      </c>
      <c r="N62" s="29">
        <v>32</v>
      </c>
      <c r="O62" s="32">
        <v>11.821999999999999</v>
      </c>
      <c r="P62" s="29"/>
      <c r="Q62" s="29"/>
      <c r="R62" s="29"/>
      <c r="S62" s="29"/>
      <c r="T62" s="29">
        <v>0.13</v>
      </c>
      <c r="U62" s="32" t="s">
        <v>215</v>
      </c>
    </row>
    <row r="63" spans="1:21" s="30" customFormat="1" ht="15" customHeight="1" x14ac:dyDescent="0.3">
      <c r="A63" s="31">
        <v>401</v>
      </c>
      <c r="B63" s="28" t="s">
        <v>117</v>
      </c>
      <c r="C63" s="29" t="str">
        <f>VLOOKUP(A63,'1_문헌특성'!A:W,3,0)</f>
        <v>RCT</v>
      </c>
      <c r="D63" s="28" t="s">
        <v>473</v>
      </c>
      <c r="E63" s="28" t="s">
        <v>180</v>
      </c>
      <c r="F63" s="28" t="s">
        <v>438</v>
      </c>
      <c r="G63" s="29" t="s">
        <v>155</v>
      </c>
      <c r="H63" s="29" t="s">
        <v>57</v>
      </c>
      <c r="I63" s="29" t="s">
        <v>367</v>
      </c>
      <c r="J63" s="29">
        <v>36</v>
      </c>
      <c r="K63" s="29">
        <v>50</v>
      </c>
      <c r="L63" s="32">
        <v>11.821999999999999</v>
      </c>
      <c r="M63" s="29">
        <v>36</v>
      </c>
      <c r="N63" s="29">
        <v>51</v>
      </c>
      <c r="O63" s="32">
        <v>14.7775</v>
      </c>
      <c r="P63" s="29"/>
      <c r="Q63" s="29"/>
      <c r="R63" s="29"/>
      <c r="S63" s="29"/>
      <c r="T63" s="29"/>
      <c r="U63" s="32" t="s">
        <v>215</v>
      </c>
    </row>
    <row r="64" spans="1:21" s="30" customFormat="1" ht="15" customHeight="1" x14ac:dyDescent="0.3">
      <c r="A64" s="31">
        <v>401</v>
      </c>
      <c r="B64" s="28" t="s">
        <v>117</v>
      </c>
      <c r="C64" s="29" t="str">
        <f>VLOOKUP(A64,'1_문헌특성'!A:W,3,0)</f>
        <v>RCT</v>
      </c>
      <c r="D64" s="28" t="s">
        <v>473</v>
      </c>
      <c r="E64" s="28" t="s">
        <v>180</v>
      </c>
      <c r="F64" s="28" t="s">
        <v>438</v>
      </c>
      <c r="G64" s="29" t="s">
        <v>155</v>
      </c>
      <c r="H64" s="29" t="s">
        <v>57</v>
      </c>
      <c r="I64" s="29" t="s">
        <v>167</v>
      </c>
      <c r="J64" s="29">
        <v>36</v>
      </c>
      <c r="K64" s="29">
        <v>53</v>
      </c>
      <c r="L64" s="32">
        <v>11.821999999999999</v>
      </c>
      <c r="M64" s="29">
        <v>36</v>
      </c>
      <c r="N64" s="29">
        <v>53</v>
      </c>
      <c r="O64" s="32">
        <v>14.7775</v>
      </c>
      <c r="P64" s="29"/>
      <c r="Q64" s="29"/>
      <c r="R64" s="29"/>
      <c r="S64" s="29"/>
      <c r="T64" s="29"/>
      <c r="U64" s="32" t="s">
        <v>215</v>
      </c>
    </row>
    <row r="65" spans="1:21" s="30" customFormat="1" ht="15" customHeight="1" x14ac:dyDescent="0.3">
      <c r="A65" s="31">
        <v>401</v>
      </c>
      <c r="B65" s="28" t="s">
        <v>117</v>
      </c>
      <c r="C65" s="29" t="str">
        <f>VLOOKUP(A65,'1_문헌특성'!A:W,3,0)</f>
        <v>RCT</v>
      </c>
      <c r="D65" s="28" t="s">
        <v>473</v>
      </c>
      <c r="E65" s="28" t="s">
        <v>180</v>
      </c>
      <c r="F65" s="28" t="s">
        <v>438</v>
      </c>
      <c r="G65" s="29" t="s">
        <v>155</v>
      </c>
      <c r="H65" s="29" t="s">
        <v>57</v>
      </c>
      <c r="I65" s="29" t="s">
        <v>442</v>
      </c>
      <c r="J65" s="29">
        <v>36</v>
      </c>
      <c r="K65" s="29">
        <v>53</v>
      </c>
      <c r="L65" s="32">
        <v>11.821999999999999</v>
      </c>
      <c r="M65" s="29">
        <v>36</v>
      </c>
      <c r="N65" s="29">
        <v>53</v>
      </c>
      <c r="O65" s="32">
        <v>14.7775</v>
      </c>
      <c r="P65" s="29"/>
      <c r="Q65" s="29"/>
      <c r="R65" s="29"/>
      <c r="S65" s="29"/>
      <c r="T65" s="29"/>
      <c r="U65" s="32" t="s">
        <v>215</v>
      </c>
    </row>
    <row r="66" spans="1:21" s="30" customFormat="1" ht="15" customHeight="1" x14ac:dyDescent="0.3">
      <c r="A66" s="31">
        <v>401</v>
      </c>
      <c r="B66" s="28" t="s">
        <v>117</v>
      </c>
      <c r="C66" s="29" t="str">
        <f>VLOOKUP(A66,'1_문헌특성'!A:W,3,0)</f>
        <v>RCT</v>
      </c>
      <c r="D66" s="28" t="s">
        <v>473</v>
      </c>
      <c r="E66" s="28" t="s">
        <v>180</v>
      </c>
      <c r="F66" s="28" t="s">
        <v>438</v>
      </c>
      <c r="G66" s="29" t="s">
        <v>155</v>
      </c>
      <c r="H66" s="29" t="s">
        <v>57</v>
      </c>
      <c r="I66" s="29" t="s">
        <v>132</v>
      </c>
      <c r="J66" s="29">
        <v>36</v>
      </c>
      <c r="K66" s="29">
        <v>49</v>
      </c>
      <c r="L66" s="32">
        <v>14.7775</v>
      </c>
      <c r="M66" s="29">
        <v>36</v>
      </c>
      <c r="N66" s="29">
        <v>50</v>
      </c>
      <c r="O66" s="32">
        <v>11.821999999999999</v>
      </c>
      <c r="P66" s="29"/>
      <c r="Q66" s="29"/>
      <c r="R66" s="29"/>
      <c r="S66" s="29"/>
      <c r="T66" s="29">
        <v>0.94</v>
      </c>
      <c r="U66" s="32" t="s">
        <v>215</v>
      </c>
    </row>
    <row r="67" spans="1:21" s="30" customFormat="1" ht="15" customHeight="1" x14ac:dyDescent="0.3">
      <c r="A67" s="31">
        <v>401</v>
      </c>
      <c r="B67" s="28" t="s">
        <v>117</v>
      </c>
      <c r="C67" s="29" t="str">
        <f>VLOOKUP(A67,'1_문헌특성'!A:W,3,0)</f>
        <v>RCT</v>
      </c>
      <c r="D67" s="28" t="s">
        <v>473</v>
      </c>
      <c r="E67" s="28" t="s">
        <v>180</v>
      </c>
      <c r="F67" s="28" t="s">
        <v>438</v>
      </c>
      <c r="G67" s="28" t="s">
        <v>378</v>
      </c>
      <c r="H67" s="28" t="s">
        <v>57</v>
      </c>
      <c r="I67" s="28" t="s">
        <v>367</v>
      </c>
      <c r="J67" s="29">
        <v>36</v>
      </c>
      <c r="K67" s="29">
        <v>63</v>
      </c>
      <c r="L67" s="32">
        <v>23.641100000000002</v>
      </c>
      <c r="M67" s="29">
        <v>36</v>
      </c>
      <c r="N67" s="29">
        <v>54</v>
      </c>
      <c r="O67" s="32">
        <v>35.466099999999997</v>
      </c>
      <c r="P67" s="29"/>
      <c r="Q67" s="29"/>
      <c r="R67" s="29"/>
      <c r="S67" s="29"/>
      <c r="T67" s="29"/>
      <c r="U67" s="32" t="s">
        <v>215</v>
      </c>
    </row>
    <row r="68" spans="1:21" s="30" customFormat="1" ht="15" customHeight="1" x14ac:dyDescent="0.3">
      <c r="A68" s="31">
        <v>401</v>
      </c>
      <c r="B68" s="28" t="s">
        <v>117</v>
      </c>
      <c r="C68" s="29" t="str">
        <f>VLOOKUP(A68,'1_문헌특성'!A:W,3,0)</f>
        <v>RCT</v>
      </c>
      <c r="D68" s="28" t="s">
        <v>473</v>
      </c>
      <c r="E68" s="28" t="s">
        <v>180</v>
      </c>
      <c r="F68" s="28" t="s">
        <v>438</v>
      </c>
      <c r="G68" s="28" t="s">
        <v>378</v>
      </c>
      <c r="H68" s="28" t="s">
        <v>57</v>
      </c>
      <c r="I68" s="28" t="s">
        <v>167</v>
      </c>
      <c r="J68" s="29">
        <v>36</v>
      </c>
      <c r="K68" s="29">
        <v>65</v>
      </c>
      <c r="L68" s="32">
        <v>26.599599999999999</v>
      </c>
      <c r="M68" s="29">
        <v>36</v>
      </c>
      <c r="N68" s="29">
        <v>56</v>
      </c>
      <c r="O68" s="32">
        <v>32.510599999999997</v>
      </c>
      <c r="P68" s="29"/>
      <c r="Q68" s="29"/>
      <c r="R68" s="29"/>
      <c r="S68" s="29"/>
      <c r="T68" s="29"/>
      <c r="U68" s="32" t="s">
        <v>215</v>
      </c>
    </row>
    <row r="69" spans="1:21" s="30" customFormat="1" ht="15" customHeight="1" x14ac:dyDescent="0.3">
      <c r="A69" s="31">
        <v>401</v>
      </c>
      <c r="B69" s="28" t="s">
        <v>117</v>
      </c>
      <c r="C69" s="29" t="str">
        <f>VLOOKUP(A69,'1_문헌특성'!A:W,3,0)</f>
        <v>RCT</v>
      </c>
      <c r="D69" s="28" t="s">
        <v>473</v>
      </c>
      <c r="E69" s="28" t="s">
        <v>180</v>
      </c>
      <c r="F69" s="28" t="s">
        <v>438</v>
      </c>
      <c r="G69" s="28" t="s">
        <v>378</v>
      </c>
      <c r="H69" s="28" t="s">
        <v>57</v>
      </c>
      <c r="I69" s="28" t="s">
        <v>442</v>
      </c>
      <c r="J69" s="29">
        <v>36</v>
      </c>
      <c r="K69" s="29">
        <v>65</v>
      </c>
      <c r="L69" s="32">
        <v>29.555099999999999</v>
      </c>
      <c r="M69" s="29">
        <v>36</v>
      </c>
      <c r="N69" s="29">
        <v>59</v>
      </c>
      <c r="O69" s="32">
        <v>32.510599999999997</v>
      </c>
      <c r="P69" s="29"/>
      <c r="Q69" s="29"/>
      <c r="R69" s="29"/>
      <c r="S69" s="29"/>
      <c r="T69" s="29"/>
      <c r="U69" s="32" t="s">
        <v>215</v>
      </c>
    </row>
    <row r="70" spans="1:21" s="30" customFormat="1" ht="15" customHeight="1" x14ac:dyDescent="0.3">
      <c r="A70" s="31">
        <v>401</v>
      </c>
      <c r="B70" s="28" t="s">
        <v>117</v>
      </c>
      <c r="C70" s="29" t="str">
        <f>VLOOKUP(A70,'1_문헌특성'!A:W,3,0)</f>
        <v>RCT</v>
      </c>
      <c r="D70" s="28" t="s">
        <v>473</v>
      </c>
      <c r="E70" s="28" t="s">
        <v>180</v>
      </c>
      <c r="F70" s="28" t="s">
        <v>438</v>
      </c>
      <c r="G70" s="28" t="s">
        <v>378</v>
      </c>
      <c r="H70" s="28" t="s">
        <v>57</v>
      </c>
      <c r="I70" s="28" t="s">
        <v>58</v>
      </c>
      <c r="J70" s="29">
        <v>36</v>
      </c>
      <c r="K70" s="29">
        <v>61</v>
      </c>
      <c r="L70" s="32">
        <v>32.510599999999997</v>
      </c>
      <c r="M70" s="29">
        <v>36</v>
      </c>
      <c r="N70" s="29">
        <v>53</v>
      </c>
      <c r="O70" s="32">
        <v>32.510599999999997</v>
      </c>
      <c r="P70" s="29"/>
      <c r="Q70" s="29"/>
      <c r="R70" s="29"/>
      <c r="S70" s="29"/>
      <c r="T70" s="29">
        <v>0.95</v>
      </c>
      <c r="U70" s="32" t="s">
        <v>215</v>
      </c>
    </row>
    <row r="71" spans="1:21" s="30" customFormat="1" ht="15" customHeight="1" x14ac:dyDescent="0.3">
      <c r="A71" s="31">
        <v>401</v>
      </c>
      <c r="B71" s="28" t="s">
        <v>117</v>
      </c>
      <c r="C71" s="29" t="str">
        <f>VLOOKUP(A71,'1_문헌특성'!A:W,3,0)</f>
        <v>RCT</v>
      </c>
      <c r="D71" s="28" t="s">
        <v>473</v>
      </c>
      <c r="E71" s="28" t="s">
        <v>180</v>
      </c>
      <c r="F71" s="28" t="s">
        <v>438</v>
      </c>
      <c r="G71" s="28" t="s">
        <v>379</v>
      </c>
      <c r="H71" s="28" t="s">
        <v>57</v>
      </c>
      <c r="I71" s="28" t="s">
        <v>367</v>
      </c>
      <c r="J71" s="29">
        <v>36</v>
      </c>
      <c r="K71" s="29">
        <v>45</v>
      </c>
      <c r="L71" s="32">
        <v>14.7775</v>
      </c>
      <c r="M71" s="29">
        <v>36</v>
      </c>
      <c r="N71" s="29">
        <v>44</v>
      </c>
      <c r="O71" s="32">
        <v>23.644100000000002</v>
      </c>
      <c r="P71" s="29"/>
      <c r="Q71" s="29"/>
      <c r="R71" s="29"/>
      <c r="S71" s="29"/>
      <c r="T71" s="29"/>
      <c r="U71" s="32" t="s">
        <v>215</v>
      </c>
    </row>
    <row r="72" spans="1:21" s="30" customFormat="1" ht="15" customHeight="1" x14ac:dyDescent="0.3">
      <c r="A72" s="31">
        <v>401</v>
      </c>
      <c r="B72" s="28" t="s">
        <v>117</v>
      </c>
      <c r="C72" s="29" t="str">
        <f>VLOOKUP(A72,'1_문헌특성'!A:W,3,0)</f>
        <v>RCT</v>
      </c>
      <c r="D72" s="28" t="s">
        <v>473</v>
      </c>
      <c r="E72" s="28" t="s">
        <v>180</v>
      </c>
      <c r="F72" s="28" t="s">
        <v>438</v>
      </c>
      <c r="G72" s="28" t="s">
        <v>379</v>
      </c>
      <c r="H72" s="28" t="s">
        <v>57</v>
      </c>
      <c r="I72" s="28" t="s">
        <v>167</v>
      </c>
      <c r="J72" s="29">
        <v>36</v>
      </c>
      <c r="K72" s="29">
        <v>48</v>
      </c>
      <c r="L72" s="32">
        <v>17.733000000000001</v>
      </c>
      <c r="M72" s="29">
        <v>36</v>
      </c>
      <c r="N72" s="29">
        <v>45</v>
      </c>
      <c r="O72" s="32">
        <v>26.599599999999999</v>
      </c>
      <c r="P72" s="29"/>
      <c r="Q72" s="29"/>
      <c r="R72" s="29"/>
      <c r="S72" s="29"/>
      <c r="T72" s="29"/>
      <c r="U72" s="32" t="s">
        <v>215</v>
      </c>
    </row>
    <row r="73" spans="1:21" s="30" customFormat="1" ht="15" customHeight="1" x14ac:dyDescent="0.3">
      <c r="A73" s="31">
        <v>401</v>
      </c>
      <c r="B73" s="28" t="s">
        <v>117</v>
      </c>
      <c r="C73" s="29" t="str">
        <f>VLOOKUP(A73,'1_문헌특성'!A:W,3,0)</f>
        <v>RCT</v>
      </c>
      <c r="D73" s="28" t="s">
        <v>473</v>
      </c>
      <c r="E73" s="28" t="s">
        <v>180</v>
      </c>
      <c r="F73" s="28" t="s">
        <v>438</v>
      </c>
      <c r="G73" s="28" t="s">
        <v>379</v>
      </c>
      <c r="H73" s="28" t="s">
        <v>57</v>
      </c>
      <c r="I73" s="28" t="s">
        <v>442</v>
      </c>
      <c r="J73" s="29">
        <v>36</v>
      </c>
      <c r="K73" s="29">
        <v>66</v>
      </c>
      <c r="L73" s="32">
        <v>32.510599999999997</v>
      </c>
      <c r="M73" s="29">
        <v>36</v>
      </c>
      <c r="N73" s="29">
        <v>57</v>
      </c>
      <c r="O73" s="32">
        <v>32.510599999999997</v>
      </c>
      <c r="P73" s="29"/>
      <c r="Q73" s="29"/>
      <c r="R73" s="29"/>
      <c r="S73" s="29"/>
      <c r="T73" s="29"/>
      <c r="U73" s="32" t="s">
        <v>215</v>
      </c>
    </row>
    <row r="74" spans="1:21" s="30" customFormat="1" ht="15" customHeight="1" x14ac:dyDescent="0.3">
      <c r="A74" s="31">
        <v>401</v>
      </c>
      <c r="B74" s="28" t="s">
        <v>117</v>
      </c>
      <c r="C74" s="29" t="str">
        <f>VLOOKUP(A74,'1_문헌특성'!A:W,3,0)</f>
        <v>RCT</v>
      </c>
      <c r="D74" s="28" t="s">
        <v>473</v>
      </c>
      <c r="E74" s="28" t="s">
        <v>180</v>
      </c>
      <c r="F74" s="28" t="s">
        <v>438</v>
      </c>
      <c r="G74" s="28" t="s">
        <v>379</v>
      </c>
      <c r="H74" s="28" t="s">
        <v>57</v>
      </c>
      <c r="I74" s="28" t="s">
        <v>58</v>
      </c>
      <c r="J74" s="29">
        <v>36</v>
      </c>
      <c r="K74" s="29">
        <v>41</v>
      </c>
      <c r="L74" s="32">
        <v>17.733000000000001</v>
      </c>
      <c r="M74" s="29">
        <v>36</v>
      </c>
      <c r="N74" s="29">
        <v>46</v>
      </c>
      <c r="O74" s="32">
        <v>26.599599999999999</v>
      </c>
      <c r="P74" s="29"/>
      <c r="Q74" s="29"/>
      <c r="R74" s="29"/>
      <c r="S74" s="29"/>
      <c r="T74" s="29">
        <v>0.21</v>
      </c>
      <c r="U74" s="32" t="s">
        <v>215</v>
      </c>
    </row>
    <row r="75" spans="1:21" s="30" customFormat="1" ht="15" customHeight="1" x14ac:dyDescent="0.3">
      <c r="A75" s="31">
        <v>401</v>
      </c>
      <c r="B75" s="28" t="s">
        <v>117</v>
      </c>
      <c r="C75" s="29" t="str">
        <f>VLOOKUP(A75,'1_문헌특성'!A:W,3,0)</f>
        <v>RCT</v>
      </c>
      <c r="D75" s="28" t="s">
        <v>473</v>
      </c>
      <c r="E75" s="28" t="s">
        <v>180</v>
      </c>
      <c r="F75" s="28" t="s">
        <v>438</v>
      </c>
      <c r="G75" s="28" t="s">
        <v>381</v>
      </c>
      <c r="H75" s="28" t="s">
        <v>57</v>
      </c>
      <c r="I75" s="28" t="s">
        <v>367</v>
      </c>
      <c r="J75" s="29">
        <v>36</v>
      </c>
      <c r="K75" s="29">
        <v>33</v>
      </c>
      <c r="L75" s="32">
        <v>38.421599999999998</v>
      </c>
      <c r="M75" s="29">
        <v>36</v>
      </c>
      <c r="N75" s="29">
        <v>38</v>
      </c>
      <c r="O75" s="32">
        <v>41.377099999999999</v>
      </c>
      <c r="P75" s="29"/>
      <c r="Q75" s="29"/>
      <c r="R75" s="29"/>
      <c r="S75" s="29"/>
      <c r="T75" s="29"/>
      <c r="U75" s="32" t="s">
        <v>215</v>
      </c>
    </row>
    <row r="76" spans="1:21" s="30" customFormat="1" ht="15" customHeight="1" x14ac:dyDescent="0.3">
      <c r="A76" s="31">
        <v>401</v>
      </c>
      <c r="B76" s="28" t="s">
        <v>117</v>
      </c>
      <c r="C76" s="29" t="str">
        <f>VLOOKUP(A76,'1_문헌특성'!A:W,3,0)</f>
        <v>RCT</v>
      </c>
      <c r="D76" s="28" t="s">
        <v>473</v>
      </c>
      <c r="E76" s="28" t="s">
        <v>180</v>
      </c>
      <c r="F76" s="28" t="s">
        <v>438</v>
      </c>
      <c r="G76" s="28" t="s">
        <v>381</v>
      </c>
      <c r="H76" s="28" t="s">
        <v>57</v>
      </c>
      <c r="I76" s="28" t="s">
        <v>167</v>
      </c>
      <c r="J76" s="29">
        <v>36</v>
      </c>
      <c r="K76" s="29">
        <v>47</v>
      </c>
      <c r="L76" s="32">
        <v>41.377099999999999</v>
      </c>
      <c r="M76" s="29">
        <v>36</v>
      </c>
      <c r="N76" s="29">
        <v>36</v>
      </c>
      <c r="O76" s="32">
        <v>44.332599999999999</v>
      </c>
      <c r="P76" s="29"/>
      <c r="Q76" s="29"/>
      <c r="R76" s="29"/>
      <c r="S76" s="29"/>
      <c r="T76" s="29"/>
      <c r="U76" s="32" t="s">
        <v>215</v>
      </c>
    </row>
    <row r="77" spans="1:21" s="30" customFormat="1" ht="15" customHeight="1" x14ac:dyDescent="0.3">
      <c r="A77" s="31">
        <v>401</v>
      </c>
      <c r="B77" s="28" t="s">
        <v>117</v>
      </c>
      <c r="C77" s="29" t="str">
        <f>VLOOKUP(A77,'1_문헌특성'!A:W,3,0)</f>
        <v>RCT</v>
      </c>
      <c r="D77" s="28" t="s">
        <v>473</v>
      </c>
      <c r="E77" s="28" t="s">
        <v>180</v>
      </c>
      <c r="F77" s="28" t="s">
        <v>438</v>
      </c>
      <c r="G77" s="28" t="s">
        <v>381</v>
      </c>
      <c r="H77" s="28" t="s">
        <v>57</v>
      </c>
      <c r="I77" s="28" t="s">
        <v>442</v>
      </c>
      <c r="J77" s="29">
        <v>36</v>
      </c>
      <c r="K77" s="29">
        <v>47</v>
      </c>
      <c r="L77" s="32">
        <v>38.421599999999998</v>
      </c>
      <c r="M77" s="29">
        <v>36</v>
      </c>
      <c r="N77" s="29">
        <v>39</v>
      </c>
      <c r="O77" s="32">
        <v>41.377099999999999</v>
      </c>
      <c r="P77" s="29"/>
      <c r="Q77" s="29"/>
      <c r="R77" s="29"/>
      <c r="S77" s="29"/>
      <c r="T77" s="29"/>
      <c r="U77" s="32" t="s">
        <v>215</v>
      </c>
    </row>
    <row r="78" spans="1:21" s="30" customFormat="1" ht="15" customHeight="1" x14ac:dyDescent="0.3">
      <c r="A78" s="31">
        <v>401</v>
      </c>
      <c r="B78" s="28" t="s">
        <v>117</v>
      </c>
      <c r="C78" s="29" t="str">
        <f>VLOOKUP(A78,'1_문헌특성'!A:W,3,0)</f>
        <v>RCT</v>
      </c>
      <c r="D78" s="28" t="s">
        <v>473</v>
      </c>
      <c r="E78" s="28" t="s">
        <v>180</v>
      </c>
      <c r="F78" s="28" t="s">
        <v>438</v>
      </c>
      <c r="G78" s="28" t="s">
        <v>381</v>
      </c>
      <c r="H78" s="28" t="s">
        <v>57</v>
      </c>
      <c r="I78" s="28" t="s">
        <v>58</v>
      </c>
      <c r="J78" s="29">
        <v>36</v>
      </c>
      <c r="K78" s="29">
        <v>32</v>
      </c>
      <c r="L78" s="32">
        <v>38.421599999999998</v>
      </c>
      <c r="M78" s="29">
        <v>36</v>
      </c>
      <c r="N78" s="29">
        <v>35</v>
      </c>
      <c r="O78" s="32">
        <v>41.377099999999999</v>
      </c>
      <c r="P78" s="29"/>
      <c r="Q78" s="29"/>
      <c r="R78" s="29"/>
      <c r="S78" s="29"/>
      <c r="T78" s="29">
        <v>0.16</v>
      </c>
      <c r="U78" s="32" t="s">
        <v>215</v>
      </c>
    </row>
    <row r="79" spans="1:21" s="30" customFormat="1" ht="15" customHeight="1" x14ac:dyDescent="0.3">
      <c r="A79" s="31">
        <v>401</v>
      </c>
      <c r="B79" s="28" t="s">
        <v>117</v>
      </c>
      <c r="C79" s="29" t="str">
        <f>VLOOKUP(A79,'1_문헌특성'!A:W,3,0)</f>
        <v>RCT</v>
      </c>
      <c r="D79" s="28" t="s">
        <v>473</v>
      </c>
      <c r="E79" s="28" t="s">
        <v>180</v>
      </c>
      <c r="F79" s="28" t="s">
        <v>438</v>
      </c>
      <c r="G79" s="28" t="s">
        <v>382</v>
      </c>
      <c r="H79" s="28" t="s">
        <v>57</v>
      </c>
      <c r="I79" s="28" t="s">
        <v>367</v>
      </c>
      <c r="J79" s="29">
        <v>36</v>
      </c>
      <c r="K79" s="29">
        <v>59</v>
      </c>
      <c r="L79" s="32">
        <v>20.688600000000001</v>
      </c>
      <c r="M79" s="29">
        <v>36</v>
      </c>
      <c r="N79" s="29">
        <v>58</v>
      </c>
      <c r="O79" s="32">
        <v>32.510599999999997</v>
      </c>
      <c r="P79" s="29"/>
      <c r="Q79" s="29"/>
      <c r="R79" s="29"/>
      <c r="S79" s="29"/>
      <c r="T79" s="29"/>
      <c r="U79" s="32" t="s">
        <v>215</v>
      </c>
    </row>
    <row r="80" spans="1:21" s="30" customFormat="1" ht="15" customHeight="1" x14ac:dyDescent="0.3">
      <c r="A80" s="31">
        <v>401</v>
      </c>
      <c r="B80" s="28" t="s">
        <v>117</v>
      </c>
      <c r="C80" s="29" t="str">
        <f>VLOOKUP(A80,'1_문헌특성'!A:W,3,0)</f>
        <v>RCT</v>
      </c>
      <c r="D80" s="28" t="s">
        <v>473</v>
      </c>
      <c r="E80" s="28" t="s">
        <v>180</v>
      </c>
      <c r="F80" s="28" t="s">
        <v>438</v>
      </c>
      <c r="G80" s="28" t="s">
        <v>382</v>
      </c>
      <c r="H80" s="28" t="s">
        <v>57</v>
      </c>
      <c r="I80" s="28" t="s">
        <v>167</v>
      </c>
      <c r="J80" s="29">
        <v>36</v>
      </c>
      <c r="K80" s="29">
        <v>61</v>
      </c>
      <c r="L80" s="32">
        <v>23.644100000000002</v>
      </c>
      <c r="M80" s="29">
        <v>36</v>
      </c>
      <c r="N80" s="29">
        <v>62</v>
      </c>
      <c r="O80" s="32">
        <v>29.555099999999999</v>
      </c>
      <c r="P80" s="29"/>
      <c r="Q80" s="29"/>
      <c r="R80" s="29"/>
      <c r="S80" s="29"/>
      <c r="T80" s="29"/>
      <c r="U80" s="32" t="s">
        <v>215</v>
      </c>
    </row>
    <row r="81" spans="1:21" s="30" customFormat="1" ht="15" customHeight="1" x14ac:dyDescent="0.3">
      <c r="A81" s="31">
        <v>401</v>
      </c>
      <c r="B81" s="28" t="s">
        <v>117</v>
      </c>
      <c r="C81" s="29" t="str">
        <f>VLOOKUP(A81,'1_문헌특성'!A:W,3,0)</f>
        <v>RCT</v>
      </c>
      <c r="D81" s="28" t="s">
        <v>473</v>
      </c>
      <c r="E81" s="28" t="s">
        <v>180</v>
      </c>
      <c r="F81" s="28" t="s">
        <v>438</v>
      </c>
      <c r="G81" s="28" t="s">
        <v>382</v>
      </c>
      <c r="H81" s="28" t="s">
        <v>57</v>
      </c>
      <c r="I81" s="28" t="s">
        <v>442</v>
      </c>
      <c r="J81" s="29">
        <v>36</v>
      </c>
      <c r="K81" s="29">
        <v>63</v>
      </c>
      <c r="L81" s="32">
        <v>23.644100000000002</v>
      </c>
      <c r="M81" s="29">
        <v>36</v>
      </c>
      <c r="N81" s="29">
        <v>63</v>
      </c>
      <c r="O81" s="32">
        <v>23.599599999999999</v>
      </c>
      <c r="P81" s="29"/>
      <c r="Q81" s="29"/>
      <c r="R81" s="29"/>
      <c r="S81" s="29"/>
      <c r="T81" s="29"/>
      <c r="U81" s="32" t="s">
        <v>215</v>
      </c>
    </row>
    <row r="82" spans="1:21" s="30" customFormat="1" ht="15" customHeight="1" x14ac:dyDescent="0.3">
      <c r="A82" s="31">
        <v>401</v>
      </c>
      <c r="B82" s="28" t="s">
        <v>117</v>
      </c>
      <c r="C82" s="29" t="str">
        <f>VLOOKUP(A82,'1_문헌특성'!A:W,3,0)</f>
        <v>RCT</v>
      </c>
      <c r="D82" s="28" t="s">
        <v>473</v>
      </c>
      <c r="E82" s="28" t="s">
        <v>180</v>
      </c>
      <c r="F82" s="28" t="s">
        <v>438</v>
      </c>
      <c r="G82" s="28" t="s">
        <v>382</v>
      </c>
      <c r="H82" s="28" t="s">
        <v>57</v>
      </c>
      <c r="I82" s="28" t="s">
        <v>58</v>
      </c>
      <c r="J82" s="29">
        <v>36</v>
      </c>
      <c r="K82" s="29">
        <v>58</v>
      </c>
      <c r="L82" s="32">
        <v>23.644100000000002</v>
      </c>
      <c r="M82" s="29">
        <v>36</v>
      </c>
      <c r="N82" s="29">
        <v>59</v>
      </c>
      <c r="O82" s="32">
        <v>29.555099999999999</v>
      </c>
      <c r="P82" s="29"/>
      <c r="Q82" s="29"/>
      <c r="R82" s="29"/>
      <c r="S82" s="29"/>
      <c r="T82" s="29">
        <v>0.96</v>
      </c>
      <c r="U82" s="32" t="s">
        <v>215</v>
      </c>
    </row>
    <row r="83" spans="1:21" s="30" customFormat="1" ht="15" customHeight="1" x14ac:dyDescent="0.3">
      <c r="A83" s="31">
        <v>401</v>
      </c>
      <c r="B83" s="28" t="s">
        <v>117</v>
      </c>
      <c r="C83" s="29" t="str">
        <f>VLOOKUP(A83,'1_문헌특성'!A:W,3,0)</f>
        <v>RCT</v>
      </c>
      <c r="D83" s="28" t="s">
        <v>473</v>
      </c>
      <c r="E83" s="28" t="s">
        <v>180</v>
      </c>
      <c r="F83" s="28" t="s">
        <v>438</v>
      </c>
      <c r="G83" s="28" t="s">
        <v>380</v>
      </c>
      <c r="H83" s="28" t="s">
        <v>57</v>
      </c>
      <c r="I83" s="28" t="s">
        <v>367</v>
      </c>
      <c r="J83" s="29">
        <v>36</v>
      </c>
      <c r="K83" s="29">
        <v>41</v>
      </c>
      <c r="L83" s="32">
        <v>17.733000000000001</v>
      </c>
      <c r="M83" s="29">
        <v>36</v>
      </c>
      <c r="N83" s="29">
        <v>45</v>
      </c>
      <c r="O83" s="32">
        <v>26.599599999999999</v>
      </c>
      <c r="P83" s="29"/>
      <c r="Q83" s="29"/>
      <c r="R83" s="29"/>
      <c r="S83" s="29"/>
      <c r="T83" s="29"/>
      <c r="U83" s="32" t="s">
        <v>215</v>
      </c>
    </row>
    <row r="84" spans="1:21" s="30" customFormat="1" ht="15" customHeight="1" x14ac:dyDescent="0.3">
      <c r="A84" s="31">
        <v>401</v>
      </c>
      <c r="B84" s="28" t="s">
        <v>117</v>
      </c>
      <c r="C84" s="29" t="str">
        <f>VLOOKUP(A84,'1_문헌특성'!A:W,3,0)</f>
        <v>RCT</v>
      </c>
      <c r="D84" s="28" t="s">
        <v>473</v>
      </c>
      <c r="E84" s="28" t="s">
        <v>180</v>
      </c>
      <c r="F84" s="28" t="s">
        <v>438</v>
      </c>
      <c r="G84" s="28" t="s">
        <v>380</v>
      </c>
      <c r="H84" s="28" t="s">
        <v>57</v>
      </c>
      <c r="I84" s="28" t="s">
        <v>167</v>
      </c>
      <c r="J84" s="29">
        <v>36</v>
      </c>
      <c r="K84" s="29">
        <v>50</v>
      </c>
      <c r="L84" s="32">
        <v>17.733000000000001</v>
      </c>
      <c r="M84" s="29">
        <v>36</v>
      </c>
      <c r="N84" s="29">
        <v>51</v>
      </c>
      <c r="O84" s="32">
        <v>20.688600000000001</v>
      </c>
      <c r="P84" s="29"/>
      <c r="Q84" s="29"/>
      <c r="R84" s="29"/>
      <c r="S84" s="29"/>
      <c r="T84" s="29"/>
      <c r="U84" s="32" t="s">
        <v>215</v>
      </c>
    </row>
    <row r="85" spans="1:21" s="30" customFormat="1" ht="15" customHeight="1" x14ac:dyDescent="0.3">
      <c r="A85" s="31">
        <v>401</v>
      </c>
      <c r="B85" s="28" t="s">
        <v>117</v>
      </c>
      <c r="C85" s="29" t="str">
        <f>VLOOKUP(A85,'1_문헌특성'!A:W,3,0)</f>
        <v>RCT</v>
      </c>
      <c r="D85" s="28" t="s">
        <v>473</v>
      </c>
      <c r="E85" s="28" t="s">
        <v>180</v>
      </c>
      <c r="F85" s="28" t="s">
        <v>438</v>
      </c>
      <c r="G85" s="28" t="s">
        <v>380</v>
      </c>
      <c r="H85" s="28" t="s">
        <v>57</v>
      </c>
      <c r="I85" s="28" t="s">
        <v>442</v>
      </c>
      <c r="J85" s="29">
        <v>36</v>
      </c>
      <c r="K85" s="29">
        <v>47</v>
      </c>
      <c r="L85" s="32">
        <v>23.644100000000002</v>
      </c>
      <c r="M85" s="29">
        <v>36</v>
      </c>
      <c r="N85" s="29">
        <v>51</v>
      </c>
      <c r="O85" s="32">
        <v>23.644100000000002</v>
      </c>
      <c r="P85" s="29"/>
      <c r="Q85" s="29"/>
      <c r="R85" s="29"/>
      <c r="S85" s="29"/>
      <c r="T85" s="29"/>
      <c r="U85" s="32" t="s">
        <v>215</v>
      </c>
    </row>
    <row r="86" spans="1:21" s="30" customFormat="1" ht="15" customHeight="1" x14ac:dyDescent="0.3">
      <c r="A86" s="31">
        <v>401</v>
      </c>
      <c r="B86" s="28" t="s">
        <v>117</v>
      </c>
      <c r="C86" s="29" t="str">
        <f>VLOOKUP(A86,'1_문헌특성'!A:W,3,0)</f>
        <v>RCT</v>
      </c>
      <c r="D86" s="28" t="s">
        <v>473</v>
      </c>
      <c r="E86" s="28" t="s">
        <v>180</v>
      </c>
      <c r="F86" s="28" t="s">
        <v>438</v>
      </c>
      <c r="G86" s="28" t="s">
        <v>380</v>
      </c>
      <c r="H86" s="28" t="s">
        <v>57</v>
      </c>
      <c r="I86" s="28" t="s">
        <v>58</v>
      </c>
      <c r="J86" s="29">
        <v>36</v>
      </c>
      <c r="K86" s="29">
        <v>41</v>
      </c>
      <c r="L86" s="32">
        <v>20.688600000000001</v>
      </c>
      <c r="M86" s="29">
        <v>36</v>
      </c>
      <c r="N86" s="29">
        <v>45</v>
      </c>
      <c r="O86" s="32">
        <v>26.599599999999999</v>
      </c>
      <c r="P86" s="29"/>
      <c r="Q86" s="29"/>
      <c r="R86" s="29"/>
      <c r="S86" s="29"/>
      <c r="T86" s="29">
        <v>0.75</v>
      </c>
      <c r="U86" s="32" t="s">
        <v>215</v>
      </c>
    </row>
    <row r="87" spans="1:21" s="30" customFormat="1" ht="15" customHeight="1" x14ac:dyDescent="0.3">
      <c r="A87" s="31">
        <v>401</v>
      </c>
      <c r="B87" s="28" t="s">
        <v>117</v>
      </c>
      <c r="C87" s="29" t="str">
        <f>VLOOKUP(A87,'1_문헌특성'!A:W,3,0)</f>
        <v>RCT</v>
      </c>
      <c r="D87" s="28" t="s">
        <v>473</v>
      </c>
      <c r="E87" s="28" t="s">
        <v>180</v>
      </c>
      <c r="F87" s="28" t="s">
        <v>438</v>
      </c>
      <c r="G87" s="28" t="s">
        <v>383</v>
      </c>
      <c r="H87" s="28" t="s">
        <v>57</v>
      </c>
      <c r="I87" s="28" t="s">
        <v>367</v>
      </c>
      <c r="J87" s="29">
        <v>36</v>
      </c>
      <c r="K87" s="29">
        <v>63</v>
      </c>
      <c r="L87" s="32">
        <v>41.377099999999999</v>
      </c>
      <c r="M87" s="29">
        <v>36</v>
      </c>
      <c r="N87" s="29">
        <v>62</v>
      </c>
      <c r="O87" s="32">
        <v>47.2881</v>
      </c>
      <c r="P87" s="29"/>
      <c r="Q87" s="29"/>
      <c r="R87" s="29"/>
      <c r="S87" s="29"/>
      <c r="T87" s="29"/>
      <c r="U87" s="32" t="s">
        <v>215</v>
      </c>
    </row>
    <row r="88" spans="1:21" s="30" customFormat="1" ht="15" customHeight="1" x14ac:dyDescent="0.3">
      <c r="A88" s="31">
        <v>401</v>
      </c>
      <c r="B88" s="28" t="s">
        <v>117</v>
      </c>
      <c r="C88" s="29" t="str">
        <f>VLOOKUP(A88,'1_문헌특성'!A:W,3,0)</f>
        <v>RCT</v>
      </c>
      <c r="D88" s="28" t="s">
        <v>473</v>
      </c>
      <c r="E88" s="28" t="s">
        <v>180</v>
      </c>
      <c r="F88" s="28" t="s">
        <v>438</v>
      </c>
      <c r="G88" s="28" t="s">
        <v>383</v>
      </c>
      <c r="H88" s="28" t="s">
        <v>57</v>
      </c>
      <c r="I88" s="28" t="s">
        <v>167</v>
      </c>
      <c r="J88" s="29">
        <v>36</v>
      </c>
      <c r="K88" s="29">
        <v>74</v>
      </c>
      <c r="L88" s="32">
        <v>35.466099999999997</v>
      </c>
      <c r="M88" s="29">
        <v>36</v>
      </c>
      <c r="N88" s="29">
        <v>73</v>
      </c>
      <c r="O88" s="32">
        <v>38.421599999999998</v>
      </c>
      <c r="P88" s="29"/>
      <c r="Q88" s="29"/>
      <c r="R88" s="29"/>
      <c r="S88" s="29"/>
      <c r="T88" s="29"/>
      <c r="U88" s="32" t="s">
        <v>215</v>
      </c>
    </row>
    <row r="89" spans="1:21" s="30" customFormat="1" ht="15" customHeight="1" x14ac:dyDescent="0.3">
      <c r="A89" s="31">
        <v>401</v>
      </c>
      <c r="B89" s="28" t="s">
        <v>117</v>
      </c>
      <c r="C89" s="29" t="str">
        <f>VLOOKUP(A89,'1_문헌특성'!A:W,3,0)</f>
        <v>RCT</v>
      </c>
      <c r="D89" s="28" t="s">
        <v>473</v>
      </c>
      <c r="E89" s="28" t="s">
        <v>180</v>
      </c>
      <c r="F89" s="28" t="s">
        <v>438</v>
      </c>
      <c r="G89" s="28" t="s">
        <v>383</v>
      </c>
      <c r="H89" s="28" t="s">
        <v>57</v>
      </c>
      <c r="I89" s="28" t="s">
        <v>442</v>
      </c>
      <c r="J89" s="29">
        <v>36</v>
      </c>
      <c r="K89" s="29">
        <v>72</v>
      </c>
      <c r="L89" s="32">
        <v>38.421599999999998</v>
      </c>
      <c r="M89" s="29">
        <v>36</v>
      </c>
      <c r="N89" s="29">
        <v>70</v>
      </c>
      <c r="O89" s="32">
        <v>41.377099999999999</v>
      </c>
      <c r="P89" s="29"/>
      <c r="Q89" s="29"/>
      <c r="R89" s="29"/>
      <c r="S89" s="29"/>
      <c r="T89" s="29"/>
      <c r="U89" s="32" t="s">
        <v>215</v>
      </c>
    </row>
    <row r="90" spans="1:21" s="30" customFormat="1" ht="15" customHeight="1" x14ac:dyDescent="0.3">
      <c r="A90" s="31">
        <v>401</v>
      </c>
      <c r="B90" s="28" t="s">
        <v>117</v>
      </c>
      <c r="C90" s="29" t="str">
        <f>VLOOKUP(A90,'1_문헌특성'!A:W,3,0)</f>
        <v>RCT</v>
      </c>
      <c r="D90" s="28" t="s">
        <v>473</v>
      </c>
      <c r="E90" s="28" t="s">
        <v>180</v>
      </c>
      <c r="F90" s="28" t="s">
        <v>438</v>
      </c>
      <c r="G90" s="28" t="s">
        <v>383</v>
      </c>
      <c r="H90" s="28" t="s">
        <v>57</v>
      </c>
      <c r="I90" s="28" t="s">
        <v>58</v>
      </c>
      <c r="J90" s="29">
        <v>36</v>
      </c>
      <c r="K90" s="29">
        <v>64</v>
      </c>
      <c r="L90" s="32">
        <v>38.421599999999998</v>
      </c>
      <c r="M90" s="29">
        <v>36</v>
      </c>
      <c r="N90" s="29">
        <v>64</v>
      </c>
      <c r="O90" s="32">
        <v>44.332599999999999</v>
      </c>
      <c r="P90" s="29"/>
      <c r="Q90" s="29"/>
      <c r="R90" s="29"/>
      <c r="S90" s="29"/>
      <c r="T90" s="29">
        <v>0.97</v>
      </c>
      <c r="U90" s="32" t="s">
        <v>215</v>
      </c>
    </row>
    <row r="91" spans="1:21" s="30" customFormat="1" ht="15" customHeight="1" x14ac:dyDescent="0.3">
      <c r="A91" s="31">
        <v>401</v>
      </c>
      <c r="B91" s="28" t="s">
        <v>117</v>
      </c>
      <c r="C91" s="29" t="str">
        <f>VLOOKUP(A91,'1_문헌특성'!A:W,3,0)</f>
        <v>RCT</v>
      </c>
      <c r="D91" s="28" t="s">
        <v>473</v>
      </c>
      <c r="E91" s="28" t="s">
        <v>180</v>
      </c>
      <c r="F91" s="28" t="s">
        <v>438</v>
      </c>
      <c r="G91" s="28" t="s">
        <v>384</v>
      </c>
      <c r="H91" s="28" t="s">
        <v>57</v>
      </c>
      <c r="I91" s="28" t="s">
        <v>367</v>
      </c>
      <c r="J91" s="29">
        <v>36</v>
      </c>
      <c r="K91" s="29">
        <v>67</v>
      </c>
      <c r="L91" s="32">
        <v>17.733000000000001</v>
      </c>
      <c r="M91" s="29">
        <v>36</v>
      </c>
      <c r="N91" s="29">
        <v>64</v>
      </c>
      <c r="O91" s="32">
        <v>20.688600000000001</v>
      </c>
      <c r="P91" s="29"/>
      <c r="Q91" s="29"/>
      <c r="R91" s="29"/>
      <c r="S91" s="29"/>
      <c r="T91" s="29"/>
      <c r="U91" s="32" t="s">
        <v>215</v>
      </c>
    </row>
    <row r="92" spans="1:21" s="30" customFormat="1" ht="15" customHeight="1" x14ac:dyDescent="0.3">
      <c r="A92" s="31">
        <v>401</v>
      </c>
      <c r="B92" s="28" t="s">
        <v>117</v>
      </c>
      <c r="C92" s="29" t="str">
        <f>VLOOKUP(A92,'1_문헌특성'!A:W,3,0)</f>
        <v>RCT</v>
      </c>
      <c r="D92" s="28" t="s">
        <v>473</v>
      </c>
      <c r="E92" s="28" t="s">
        <v>180</v>
      </c>
      <c r="F92" s="28" t="s">
        <v>438</v>
      </c>
      <c r="G92" s="28" t="s">
        <v>384</v>
      </c>
      <c r="H92" s="28" t="s">
        <v>57</v>
      </c>
      <c r="I92" s="28" t="s">
        <v>167</v>
      </c>
      <c r="J92" s="29">
        <v>36</v>
      </c>
      <c r="K92" s="29">
        <v>75</v>
      </c>
      <c r="L92" s="32">
        <v>14.7775</v>
      </c>
      <c r="M92" s="29">
        <v>36</v>
      </c>
      <c r="N92" s="29">
        <v>70</v>
      </c>
      <c r="O92" s="32">
        <v>20.688600000000001</v>
      </c>
      <c r="P92" s="29"/>
      <c r="Q92" s="29"/>
      <c r="R92" s="29"/>
      <c r="S92" s="29"/>
      <c r="T92" s="29"/>
      <c r="U92" s="32" t="s">
        <v>215</v>
      </c>
    </row>
    <row r="93" spans="1:21" s="30" customFormat="1" ht="15" customHeight="1" x14ac:dyDescent="0.3">
      <c r="A93" s="31">
        <v>401</v>
      </c>
      <c r="B93" s="28" t="s">
        <v>117</v>
      </c>
      <c r="C93" s="29" t="str">
        <f>VLOOKUP(A93,'1_문헌특성'!A:W,3,0)</f>
        <v>RCT</v>
      </c>
      <c r="D93" s="28" t="s">
        <v>473</v>
      </c>
      <c r="E93" s="28" t="s">
        <v>180</v>
      </c>
      <c r="F93" s="28" t="s">
        <v>438</v>
      </c>
      <c r="G93" s="28" t="s">
        <v>384</v>
      </c>
      <c r="H93" s="28" t="s">
        <v>57</v>
      </c>
      <c r="I93" s="28" t="s">
        <v>442</v>
      </c>
      <c r="J93" s="29">
        <v>36</v>
      </c>
      <c r="K93" s="29">
        <v>76</v>
      </c>
      <c r="L93" s="32">
        <v>14.7775</v>
      </c>
      <c r="M93" s="29">
        <v>36</v>
      </c>
      <c r="N93" s="29">
        <v>69</v>
      </c>
      <c r="O93" s="32">
        <v>14.7775</v>
      </c>
      <c r="P93" s="29"/>
      <c r="Q93" s="29"/>
      <c r="R93" s="29"/>
      <c r="S93" s="29"/>
      <c r="T93" s="29"/>
      <c r="U93" s="32" t="s">
        <v>215</v>
      </c>
    </row>
    <row r="94" spans="1:21" s="30" customFormat="1" ht="15" customHeight="1" x14ac:dyDescent="0.3">
      <c r="A94" s="31">
        <v>401</v>
      </c>
      <c r="B94" s="28" t="s">
        <v>117</v>
      </c>
      <c r="C94" s="29" t="str">
        <f>VLOOKUP(A94,'1_문헌특성'!A:W,3,0)</f>
        <v>RCT</v>
      </c>
      <c r="D94" s="28" t="s">
        <v>473</v>
      </c>
      <c r="E94" s="28" t="s">
        <v>180</v>
      </c>
      <c r="F94" s="28" t="s">
        <v>438</v>
      </c>
      <c r="G94" s="28" t="s">
        <v>384</v>
      </c>
      <c r="H94" s="28" t="s">
        <v>57</v>
      </c>
      <c r="I94" s="28" t="s">
        <v>58</v>
      </c>
      <c r="J94" s="29">
        <v>36</v>
      </c>
      <c r="K94" s="29">
        <v>70</v>
      </c>
      <c r="L94" s="32">
        <v>20.688600000000001</v>
      </c>
      <c r="M94" s="29">
        <v>36</v>
      </c>
      <c r="N94" s="29">
        <v>65</v>
      </c>
      <c r="O94" s="32">
        <v>20.688600000000001</v>
      </c>
      <c r="P94" s="29"/>
      <c r="Q94" s="29"/>
      <c r="R94" s="29"/>
      <c r="S94" s="29"/>
      <c r="T94" s="29">
        <v>0.77</v>
      </c>
      <c r="U94" s="32" t="s">
        <v>215</v>
      </c>
    </row>
    <row r="95" spans="1:21" s="30" customFormat="1" ht="15" customHeight="1" x14ac:dyDescent="0.3">
      <c r="A95" s="29">
        <v>494</v>
      </c>
      <c r="B95" s="28" t="s">
        <v>118</v>
      </c>
      <c r="C95" s="29" t="str">
        <f>VLOOKUP(A95,'1_문헌특성'!A:W,3,0)</f>
        <v>RCT</v>
      </c>
      <c r="D95" s="28" t="s">
        <v>475</v>
      </c>
      <c r="E95" s="28" t="s">
        <v>180</v>
      </c>
      <c r="F95" s="28" t="s">
        <v>437</v>
      </c>
      <c r="G95" s="29" t="s">
        <v>152</v>
      </c>
      <c r="H95" s="29" t="s">
        <v>153</v>
      </c>
      <c r="I95" s="29" t="s">
        <v>367</v>
      </c>
      <c r="J95" s="29">
        <v>27</v>
      </c>
      <c r="K95" s="29">
        <v>0.59</v>
      </c>
      <c r="L95" s="29">
        <v>0.37</v>
      </c>
      <c r="M95" s="29">
        <v>25</v>
      </c>
      <c r="N95" s="29">
        <v>0.45</v>
      </c>
      <c r="O95" s="29">
        <v>0.24</v>
      </c>
      <c r="P95" s="29"/>
      <c r="Q95" s="29"/>
      <c r="R95" s="29"/>
      <c r="S95" s="29"/>
      <c r="T95" s="29"/>
      <c r="U95" s="29"/>
    </row>
    <row r="96" spans="1:21" s="30" customFormat="1" ht="15" customHeight="1" x14ac:dyDescent="0.3">
      <c r="A96" s="29">
        <v>494</v>
      </c>
      <c r="B96" s="28" t="s">
        <v>118</v>
      </c>
      <c r="C96" s="29" t="str">
        <f>VLOOKUP(A96,'1_문헌특성'!A:W,3,0)</f>
        <v>RCT</v>
      </c>
      <c r="D96" s="28" t="s">
        <v>475</v>
      </c>
      <c r="E96" s="28" t="s">
        <v>180</v>
      </c>
      <c r="F96" s="28" t="s">
        <v>437</v>
      </c>
      <c r="G96" s="29" t="s">
        <v>152</v>
      </c>
      <c r="H96" s="29" t="s">
        <v>153</v>
      </c>
      <c r="I96" s="29" t="s">
        <v>168</v>
      </c>
      <c r="J96" s="29">
        <v>25</v>
      </c>
      <c r="K96" s="29"/>
      <c r="L96" s="29"/>
      <c r="M96" s="29">
        <v>23</v>
      </c>
      <c r="N96" s="29"/>
      <c r="O96" s="29"/>
      <c r="P96" s="29">
        <v>0.05</v>
      </c>
      <c r="Q96" s="29">
        <v>0.13</v>
      </c>
      <c r="R96" s="29">
        <v>-0.02</v>
      </c>
      <c r="S96" s="29">
        <v>0.11</v>
      </c>
      <c r="T96" s="29">
        <v>0.05</v>
      </c>
      <c r="U96" s="29"/>
    </row>
    <row r="97" spans="1:21" s="30" customFormat="1" ht="15" customHeight="1" x14ac:dyDescent="0.3">
      <c r="A97" s="29">
        <v>494</v>
      </c>
      <c r="B97" s="28" t="s">
        <v>118</v>
      </c>
      <c r="C97" s="29" t="str">
        <f>VLOOKUP(A97,'1_문헌특성'!A:W,3,0)</f>
        <v>RCT</v>
      </c>
      <c r="D97" s="28" t="s">
        <v>475</v>
      </c>
      <c r="E97" s="28" t="s">
        <v>180</v>
      </c>
      <c r="F97" s="28" t="s">
        <v>437</v>
      </c>
      <c r="G97" s="29" t="s">
        <v>152</v>
      </c>
      <c r="H97" s="29" t="s">
        <v>153</v>
      </c>
      <c r="I97" s="29" t="s">
        <v>450</v>
      </c>
      <c r="J97" s="29">
        <v>25</v>
      </c>
      <c r="K97" s="29"/>
      <c r="L97" s="29"/>
      <c r="M97" s="29">
        <v>23</v>
      </c>
      <c r="N97" s="29"/>
      <c r="O97" s="29"/>
      <c r="P97" s="29">
        <v>7.0000000000000007E-2</v>
      </c>
      <c r="Q97" s="29">
        <v>0.15</v>
      </c>
      <c r="R97" s="29">
        <v>0.01</v>
      </c>
      <c r="S97" s="29">
        <v>0.1</v>
      </c>
      <c r="T97" s="29">
        <v>0.28999999999999998</v>
      </c>
      <c r="U97" s="29"/>
    </row>
    <row r="98" spans="1:21" s="30" customFormat="1" ht="15" customHeight="1" x14ac:dyDescent="0.3">
      <c r="A98" s="29">
        <v>494</v>
      </c>
      <c r="B98" s="28" t="s">
        <v>118</v>
      </c>
      <c r="C98" s="29" t="str">
        <f>VLOOKUP(A98,'1_문헌특성'!A:W,3,0)</f>
        <v>RCT</v>
      </c>
      <c r="D98" s="28" t="s">
        <v>475</v>
      </c>
      <c r="E98" s="28" t="s">
        <v>180</v>
      </c>
      <c r="F98" s="28" t="s">
        <v>437</v>
      </c>
      <c r="G98" s="29" t="s">
        <v>152</v>
      </c>
      <c r="H98" s="29" t="s">
        <v>153</v>
      </c>
      <c r="I98" s="29" t="s">
        <v>132</v>
      </c>
      <c r="J98" s="29">
        <v>25</v>
      </c>
      <c r="K98" s="29"/>
      <c r="L98" s="29"/>
      <c r="M98" s="29">
        <v>23</v>
      </c>
      <c r="N98" s="29"/>
      <c r="O98" s="29"/>
      <c r="P98" s="29">
        <v>0.03</v>
      </c>
      <c r="Q98" s="29">
        <v>0.15</v>
      </c>
      <c r="R98" s="29">
        <v>-0.02</v>
      </c>
      <c r="S98" s="29">
        <v>0.11</v>
      </c>
      <c r="T98" s="29">
        <v>4.4999999999999998E-2</v>
      </c>
      <c r="U98" s="29"/>
    </row>
    <row r="99" spans="1:21" s="30" customFormat="1" ht="15" customHeight="1" x14ac:dyDescent="0.3">
      <c r="A99" s="29">
        <v>494</v>
      </c>
      <c r="B99" s="28" t="s">
        <v>118</v>
      </c>
      <c r="C99" s="29" t="str">
        <f>VLOOKUP(A99,'1_문헌특성'!A:W,3,0)</f>
        <v>RCT</v>
      </c>
      <c r="D99" s="28" t="s">
        <v>475</v>
      </c>
      <c r="E99" s="28" t="s">
        <v>180</v>
      </c>
      <c r="F99" s="28" t="s">
        <v>437</v>
      </c>
      <c r="G99" s="29" t="s">
        <v>133</v>
      </c>
      <c r="H99" s="29" t="s">
        <v>134</v>
      </c>
      <c r="I99" s="29" t="s">
        <v>367</v>
      </c>
      <c r="J99" s="29">
        <v>27</v>
      </c>
      <c r="K99" s="29">
        <v>121.38</v>
      </c>
      <c r="L99" s="29">
        <v>72.34</v>
      </c>
      <c r="M99" s="29">
        <v>25</v>
      </c>
      <c r="N99" s="33">
        <v>109.39</v>
      </c>
      <c r="O99" s="29">
        <v>48.04</v>
      </c>
      <c r="P99" s="29"/>
      <c r="Q99" s="29"/>
      <c r="R99" s="29"/>
      <c r="S99" s="29"/>
      <c r="T99" s="29"/>
      <c r="U99" s="29"/>
    </row>
    <row r="100" spans="1:21" s="30" customFormat="1" ht="15" customHeight="1" x14ac:dyDescent="0.3">
      <c r="A100" s="29">
        <v>494</v>
      </c>
      <c r="B100" s="28" t="s">
        <v>118</v>
      </c>
      <c r="C100" s="29" t="str">
        <f>VLOOKUP(A100,'1_문헌특성'!A:W,3,0)</f>
        <v>RCT</v>
      </c>
      <c r="D100" s="28" t="s">
        <v>475</v>
      </c>
      <c r="E100" s="28" t="s">
        <v>180</v>
      </c>
      <c r="F100" s="28" t="s">
        <v>437</v>
      </c>
      <c r="G100" s="29" t="s">
        <v>133</v>
      </c>
      <c r="H100" s="29" t="s">
        <v>134</v>
      </c>
      <c r="I100" s="29" t="s">
        <v>168</v>
      </c>
      <c r="J100" s="29">
        <v>25</v>
      </c>
      <c r="K100" s="29"/>
      <c r="L100" s="29"/>
      <c r="M100" s="29">
        <v>23</v>
      </c>
      <c r="N100" s="29"/>
      <c r="O100" s="29"/>
      <c r="P100" s="29">
        <v>16.940000000000001</v>
      </c>
      <c r="Q100" s="29">
        <v>18.96</v>
      </c>
      <c r="R100" s="29">
        <v>-6.02</v>
      </c>
      <c r="S100" s="29">
        <v>27.7</v>
      </c>
      <c r="T100" s="29">
        <v>3.0000000000000001E-3</v>
      </c>
      <c r="U100" s="29"/>
    </row>
    <row r="101" spans="1:21" s="30" customFormat="1" ht="15" customHeight="1" x14ac:dyDescent="0.3">
      <c r="A101" s="29">
        <v>494</v>
      </c>
      <c r="B101" s="28" t="s">
        <v>118</v>
      </c>
      <c r="C101" s="29" t="str">
        <f>VLOOKUP(A101,'1_문헌특성'!A:W,3,0)</f>
        <v>RCT</v>
      </c>
      <c r="D101" s="28" t="s">
        <v>475</v>
      </c>
      <c r="E101" s="28" t="s">
        <v>180</v>
      </c>
      <c r="F101" s="28" t="s">
        <v>437</v>
      </c>
      <c r="G101" s="29" t="s">
        <v>133</v>
      </c>
      <c r="H101" s="29" t="s">
        <v>134</v>
      </c>
      <c r="I101" s="29" t="s">
        <v>450</v>
      </c>
      <c r="J101" s="29">
        <v>25</v>
      </c>
      <c r="K101" s="29"/>
      <c r="L101" s="29"/>
      <c r="M101" s="29">
        <v>23</v>
      </c>
      <c r="N101" s="29"/>
      <c r="O101" s="29"/>
      <c r="P101" s="29">
        <v>23.22</v>
      </c>
      <c r="Q101" s="29">
        <v>32.229999999999997</v>
      </c>
      <c r="R101" s="29">
        <v>-0.75</v>
      </c>
      <c r="S101" s="29">
        <v>26.4</v>
      </c>
      <c r="T101" s="29">
        <v>0.01</v>
      </c>
      <c r="U101" s="29"/>
    </row>
    <row r="102" spans="1:21" s="30" customFormat="1" ht="15" customHeight="1" x14ac:dyDescent="0.3">
      <c r="A102" s="29">
        <v>494</v>
      </c>
      <c r="B102" s="28" t="s">
        <v>118</v>
      </c>
      <c r="C102" s="29" t="str">
        <f>VLOOKUP(A102,'1_문헌특성'!A:W,3,0)</f>
        <v>RCT</v>
      </c>
      <c r="D102" s="28" t="s">
        <v>475</v>
      </c>
      <c r="E102" s="28" t="s">
        <v>180</v>
      </c>
      <c r="F102" s="28" t="s">
        <v>437</v>
      </c>
      <c r="G102" s="29" t="s">
        <v>133</v>
      </c>
      <c r="H102" s="29" t="s">
        <v>134</v>
      </c>
      <c r="I102" s="29" t="s">
        <v>132</v>
      </c>
      <c r="J102" s="29">
        <v>25</v>
      </c>
      <c r="K102" s="29"/>
      <c r="L102" s="29"/>
      <c r="M102" s="29">
        <v>23</v>
      </c>
      <c r="N102" s="29"/>
      <c r="O102" s="29"/>
      <c r="P102" s="29">
        <v>10.64</v>
      </c>
      <c r="Q102" s="29">
        <v>35.07</v>
      </c>
      <c r="R102" s="29">
        <v>4.51</v>
      </c>
      <c r="S102" s="29">
        <v>33.590000000000003</v>
      </c>
      <c r="T102" s="29">
        <v>0.55000000000000004</v>
      </c>
      <c r="U102" s="29"/>
    </row>
    <row r="103" spans="1:21" s="30" customFormat="1" ht="15" customHeight="1" x14ac:dyDescent="0.3">
      <c r="A103" s="29">
        <v>494</v>
      </c>
      <c r="B103" s="28" t="s">
        <v>118</v>
      </c>
      <c r="C103" s="29" t="str">
        <f>VLOOKUP(A103,'1_문헌특성'!A:W,3,0)</f>
        <v>RCT</v>
      </c>
      <c r="D103" s="28" t="s">
        <v>475</v>
      </c>
      <c r="E103" s="28" t="s">
        <v>180</v>
      </c>
      <c r="F103" s="28" t="s">
        <v>437</v>
      </c>
      <c r="G103" s="29" t="s">
        <v>213</v>
      </c>
      <c r="H103" s="29" t="s">
        <v>135</v>
      </c>
      <c r="I103" s="29" t="s">
        <v>367</v>
      </c>
      <c r="J103" s="29">
        <v>27</v>
      </c>
      <c r="K103" s="29">
        <v>34.22</v>
      </c>
      <c r="L103" s="29">
        <v>29.16</v>
      </c>
      <c r="M103" s="29">
        <v>25</v>
      </c>
      <c r="N103" s="29">
        <v>39.89</v>
      </c>
      <c r="O103" s="29">
        <v>30.71</v>
      </c>
      <c r="P103" s="29"/>
      <c r="Q103" s="29"/>
      <c r="R103" s="29"/>
      <c r="S103" s="29"/>
      <c r="T103" s="29"/>
      <c r="U103" s="29"/>
    </row>
    <row r="104" spans="1:21" s="30" customFormat="1" ht="15" customHeight="1" x14ac:dyDescent="0.3">
      <c r="A104" s="29">
        <v>494</v>
      </c>
      <c r="B104" s="28" t="s">
        <v>118</v>
      </c>
      <c r="C104" s="29" t="str">
        <f>VLOOKUP(A104,'1_문헌특성'!A:W,3,0)</f>
        <v>RCT</v>
      </c>
      <c r="D104" s="28" t="s">
        <v>475</v>
      </c>
      <c r="E104" s="28" t="s">
        <v>180</v>
      </c>
      <c r="F104" s="28" t="s">
        <v>437</v>
      </c>
      <c r="G104" s="29" t="s">
        <v>213</v>
      </c>
      <c r="H104" s="29" t="s">
        <v>135</v>
      </c>
      <c r="I104" s="29" t="s">
        <v>168</v>
      </c>
      <c r="J104" s="29">
        <v>25</v>
      </c>
      <c r="K104" s="29"/>
      <c r="L104" s="29"/>
      <c r="M104" s="29">
        <v>23</v>
      </c>
      <c r="N104" s="29"/>
      <c r="O104" s="29"/>
      <c r="P104" s="29">
        <v>-1.1100000000000001</v>
      </c>
      <c r="Q104" s="29">
        <v>6.73</v>
      </c>
      <c r="R104" s="29">
        <v>-0.09</v>
      </c>
      <c r="S104" s="29">
        <v>7.04</v>
      </c>
      <c r="T104" s="29">
        <v>0.76</v>
      </c>
      <c r="U104" s="29"/>
    </row>
    <row r="105" spans="1:21" s="30" customFormat="1" ht="15" customHeight="1" x14ac:dyDescent="0.3">
      <c r="A105" s="29">
        <v>494</v>
      </c>
      <c r="B105" s="28" t="s">
        <v>118</v>
      </c>
      <c r="C105" s="29" t="str">
        <f>VLOOKUP(A105,'1_문헌특성'!A:W,3,0)</f>
        <v>RCT</v>
      </c>
      <c r="D105" s="28" t="s">
        <v>475</v>
      </c>
      <c r="E105" s="28" t="s">
        <v>180</v>
      </c>
      <c r="F105" s="28" t="s">
        <v>437</v>
      </c>
      <c r="G105" s="29" t="s">
        <v>213</v>
      </c>
      <c r="H105" s="29" t="s">
        <v>135</v>
      </c>
      <c r="I105" s="29" t="s">
        <v>450</v>
      </c>
      <c r="J105" s="29">
        <v>25</v>
      </c>
      <c r="K105" s="29"/>
      <c r="L105" s="29"/>
      <c r="M105" s="29">
        <v>23</v>
      </c>
      <c r="N105" s="29"/>
      <c r="O105" s="29"/>
      <c r="P105" s="29">
        <v>2.66</v>
      </c>
      <c r="Q105" s="29">
        <v>13.79</v>
      </c>
      <c r="R105" s="29">
        <v>-3.96</v>
      </c>
      <c r="S105" s="29">
        <v>10.5</v>
      </c>
      <c r="T105" s="29">
        <v>0.95</v>
      </c>
      <c r="U105" s="29"/>
    </row>
    <row r="106" spans="1:21" s="30" customFormat="1" ht="15" customHeight="1" x14ac:dyDescent="0.3">
      <c r="A106" s="29">
        <v>494</v>
      </c>
      <c r="B106" s="28" t="s">
        <v>118</v>
      </c>
      <c r="C106" s="29" t="str">
        <f>VLOOKUP(A106,'1_문헌특성'!A:W,3,0)</f>
        <v>RCT</v>
      </c>
      <c r="D106" s="28" t="s">
        <v>475</v>
      </c>
      <c r="E106" s="28" t="s">
        <v>180</v>
      </c>
      <c r="F106" s="28" t="s">
        <v>437</v>
      </c>
      <c r="G106" s="29" t="s">
        <v>213</v>
      </c>
      <c r="H106" s="29" t="s">
        <v>135</v>
      </c>
      <c r="I106" s="29" t="s">
        <v>132</v>
      </c>
      <c r="J106" s="29">
        <v>25</v>
      </c>
      <c r="K106" s="29"/>
      <c r="L106" s="29"/>
      <c r="M106" s="29">
        <v>23</v>
      </c>
      <c r="N106" s="29"/>
      <c r="O106" s="29"/>
      <c r="P106" s="29">
        <v>4.16</v>
      </c>
      <c r="Q106" s="29">
        <v>15.3</v>
      </c>
      <c r="R106" s="29">
        <v>-3.63</v>
      </c>
      <c r="S106" s="29">
        <v>10.61</v>
      </c>
      <c r="T106" s="29">
        <v>0.24</v>
      </c>
      <c r="U106" s="29"/>
    </row>
    <row r="107" spans="1:21" s="30" customFormat="1" ht="15" customHeight="1" x14ac:dyDescent="0.3">
      <c r="A107" s="29">
        <v>494</v>
      </c>
      <c r="B107" s="28" t="s">
        <v>118</v>
      </c>
      <c r="C107" s="29" t="str">
        <f>VLOOKUP(A107,'1_문헌특성'!A:W,3,0)</f>
        <v>RCT</v>
      </c>
      <c r="D107" s="28" t="s">
        <v>475</v>
      </c>
      <c r="E107" s="28" t="s">
        <v>180</v>
      </c>
      <c r="F107" s="28" t="s">
        <v>437</v>
      </c>
      <c r="G107" s="29" t="s">
        <v>210</v>
      </c>
      <c r="H107" s="29" t="s">
        <v>136</v>
      </c>
      <c r="I107" s="29" t="s">
        <v>367</v>
      </c>
      <c r="J107" s="29">
        <v>27</v>
      </c>
      <c r="K107" s="29">
        <v>34.76</v>
      </c>
      <c r="L107" s="29">
        <v>12.98</v>
      </c>
      <c r="M107" s="29">
        <v>25</v>
      </c>
      <c r="N107" s="29">
        <v>33.090000000000003</v>
      </c>
      <c r="O107" s="29">
        <v>13.25</v>
      </c>
      <c r="P107" s="29"/>
      <c r="Q107" s="29"/>
      <c r="R107" s="29"/>
      <c r="S107" s="29"/>
      <c r="T107" s="29"/>
      <c r="U107" s="29"/>
    </row>
    <row r="108" spans="1:21" s="30" customFormat="1" ht="15" customHeight="1" x14ac:dyDescent="0.3">
      <c r="A108" s="29">
        <v>494</v>
      </c>
      <c r="B108" s="28" t="s">
        <v>118</v>
      </c>
      <c r="C108" s="29" t="str">
        <f>VLOOKUP(A108,'1_문헌특성'!A:W,3,0)</f>
        <v>RCT</v>
      </c>
      <c r="D108" s="28" t="s">
        <v>475</v>
      </c>
      <c r="E108" s="28" t="s">
        <v>180</v>
      </c>
      <c r="F108" s="28" t="s">
        <v>437</v>
      </c>
      <c r="G108" s="29" t="s">
        <v>210</v>
      </c>
      <c r="H108" s="29" t="s">
        <v>136</v>
      </c>
      <c r="I108" s="29" t="s">
        <v>168</v>
      </c>
      <c r="J108" s="29">
        <v>25</v>
      </c>
      <c r="K108" s="29"/>
      <c r="L108" s="29"/>
      <c r="M108" s="29">
        <v>23</v>
      </c>
      <c r="N108" s="29"/>
      <c r="O108" s="29"/>
      <c r="P108" s="29">
        <v>2.44</v>
      </c>
      <c r="Q108" s="29">
        <v>3.98</v>
      </c>
      <c r="R108" s="29">
        <v>-0.22</v>
      </c>
      <c r="S108" s="29">
        <v>4.4800000000000004</v>
      </c>
      <c r="T108" s="29">
        <v>4.2999999999999997E-2</v>
      </c>
      <c r="U108" s="29"/>
    </row>
    <row r="109" spans="1:21" s="30" customFormat="1" ht="15" customHeight="1" x14ac:dyDescent="0.3">
      <c r="A109" s="29">
        <v>494</v>
      </c>
      <c r="B109" s="28" t="s">
        <v>118</v>
      </c>
      <c r="C109" s="29" t="str">
        <f>VLOOKUP(A109,'1_문헌특성'!A:W,3,0)</f>
        <v>RCT</v>
      </c>
      <c r="D109" s="28" t="s">
        <v>475</v>
      </c>
      <c r="E109" s="28" t="s">
        <v>180</v>
      </c>
      <c r="F109" s="28" t="s">
        <v>437</v>
      </c>
      <c r="G109" s="29" t="s">
        <v>210</v>
      </c>
      <c r="H109" s="29" t="s">
        <v>136</v>
      </c>
      <c r="I109" s="29" t="s">
        <v>450</v>
      </c>
      <c r="J109" s="29">
        <v>25</v>
      </c>
      <c r="K109" s="29"/>
      <c r="L109" s="29"/>
      <c r="M109" s="29">
        <v>23</v>
      </c>
      <c r="N109" s="29"/>
      <c r="O109" s="29"/>
      <c r="P109" s="29">
        <v>3.24</v>
      </c>
      <c r="Q109" s="29">
        <v>4.99</v>
      </c>
      <c r="R109" s="29">
        <v>0.87</v>
      </c>
      <c r="S109" s="29">
        <v>6.45</v>
      </c>
      <c r="T109" s="29">
        <v>0.19</v>
      </c>
      <c r="U109" s="29"/>
    </row>
    <row r="110" spans="1:21" s="30" customFormat="1" ht="15" customHeight="1" x14ac:dyDescent="0.3">
      <c r="A110" s="29">
        <v>494</v>
      </c>
      <c r="B110" s="28" t="s">
        <v>118</v>
      </c>
      <c r="C110" s="29" t="str">
        <f>VLOOKUP(A110,'1_문헌특성'!A:W,3,0)</f>
        <v>RCT</v>
      </c>
      <c r="D110" s="28" t="s">
        <v>475</v>
      </c>
      <c r="E110" s="28" t="s">
        <v>180</v>
      </c>
      <c r="F110" s="28" t="s">
        <v>437</v>
      </c>
      <c r="G110" s="29" t="s">
        <v>210</v>
      </c>
      <c r="H110" s="29" t="s">
        <v>136</v>
      </c>
      <c r="I110" s="29" t="s">
        <v>132</v>
      </c>
      <c r="J110" s="29">
        <v>25</v>
      </c>
      <c r="K110" s="29"/>
      <c r="L110" s="29"/>
      <c r="M110" s="29">
        <v>23</v>
      </c>
      <c r="N110" s="29"/>
      <c r="O110" s="29"/>
      <c r="P110" s="29">
        <v>1.72</v>
      </c>
      <c r="Q110" s="29">
        <v>6.05</v>
      </c>
      <c r="R110" s="29">
        <v>-0.17</v>
      </c>
      <c r="S110" s="29">
        <v>6.04</v>
      </c>
      <c r="T110" s="29">
        <v>0.37</v>
      </c>
      <c r="U110" s="29"/>
    </row>
    <row r="111" spans="1:21" s="30" customFormat="1" ht="15" customHeight="1" x14ac:dyDescent="0.3">
      <c r="A111" s="29">
        <v>494</v>
      </c>
      <c r="B111" s="28" t="s">
        <v>118</v>
      </c>
      <c r="C111" s="29" t="str">
        <f>VLOOKUP(A111,'1_문헌특성'!A:W,3,0)</f>
        <v>RCT</v>
      </c>
      <c r="D111" s="28" t="s">
        <v>475</v>
      </c>
      <c r="E111" s="28" t="s">
        <v>180</v>
      </c>
      <c r="F111" s="28" t="s">
        <v>437</v>
      </c>
      <c r="G111" s="29" t="s">
        <v>138</v>
      </c>
      <c r="H111" s="29" t="s">
        <v>136</v>
      </c>
      <c r="I111" s="29" t="s">
        <v>367</v>
      </c>
      <c r="J111" s="29">
        <v>27</v>
      </c>
      <c r="K111" s="29">
        <v>5.78</v>
      </c>
      <c r="L111" s="29">
        <v>1.1100000000000001</v>
      </c>
      <c r="M111" s="29">
        <v>25</v>
      </c>
      <c r="N111" s="29">
        <v>5.69</v>
      </c>
      <c r="O111" s="29">
        <v>1.27</v>
      </c>
      <c r="P111" s="29"/>
      <c r="Q111" s="29"/>
      <c r="R111" s="29"/>
      <c r="S111" s="29"/>
      <c r="T111" s="29"/>
      <c r="U111" s="29"/>
    </row>
    <row r="112" spans="1:21" s="30" customFormat="1" ht="15" customHeight="1" x14ac:dyDescent="0.3">
      <c r="A112" s="29">
        <v>494</v>
      </c>
      <c r="B112" s="28" t="s">
        <v>118</v>
      </c>
      <c r="C112" s="29" t="str">
        <f>VLOOKUP(A112,'1_문헌특성'!A:W,3,0)</f>
        <v>RCT</v>
      </c>
      <c r="D112" s="28" t="s">
        <v>475</v>
      </c>
      <c r="E112" s="28" t="s">
        <v>180</v>
      </c>
      <c r="F112" s="28" t="s">
        <v>437</v>
      </c>
      <c r="G112" s="29" t="s">
        <v>138</v>
      </c>
      <c r="H112" s="29" t="s">
        <v>136</v>
      </c>
      <c r="I112" s="29" t="s">
        <v>168</v>
      </c>
      <c r="J112" s="29">
        <v>25</v>
      </c>
      <c r="K112" s="29"/>
      <c r="L112" s="29"/>
      <c r="M112" s="29">
        <v>23</v>
      </c>
      <c r="N112" s="29"/>
      <c r="O112" s="29"/>
      <c r="P112" s="29">
        <v>-0.13</v>
      </c>
      <c r="Q112" s="29">
        <v>0.83</v>
      </c>
      <c r="R112" s="29">
        <v>-0.04</v>
      </c>
      <c r="S112" s="29">
        <v>1.36</v>
      </c>
      <c r="T112" s="29">
        <v>0.42</v>
      </c>
      <c r="U112" s="29"/>
    </row>
    <row r="113" spans="1:21" s="30" customFormat="1" ht="15" customHeight="1" x14ac:dyDescent="0.3">
      <c r="A113" s="29">
        <v>494</v>
      </c>
      <c r="B113" s="28" t="s">
        <v>118</v>
      </c>
      <c r="C113" s="29" t="str">
        <f>VLOOKUP(A113,'1_문헌특성'!A:W,3,0)</f>
        <v>RCT</v>
      </c>
      <c r="D113" s="28" t="s">
        <v>475</v>
      </c>
      <c r="E113" s="28" t="s">
        <v>180</v>
      </c>
      <c r="F113" s="28" t="s">
        <v>437</v>
      </c>
      <c r="G113" s="29" t="s">
        <v>138</v>
      </c>
      <c r="H113" s="29" t="s">
        <v>136</v>
      </c>
      <c r="I113" s="29" t="s">
        <v>450</v>
      </c>
      <c r="J113" s="29">
        <v>25</v>
      </c>
      <c r="K113" s="29"/>
      <c r="L113" s="29"/>
      <c r="M113" s="29">
        <v>23</v>
      </c>
      <c r="N113" s="29"/>
      <c r="O113" s="29"/>
      <c r="P113" s="29">
        <v>-0.23</v>
      </c>
      <c r="Q113" s="29">
        <v>1.05</v>
      </c>
      <c r="R113" s="29">
        <v>0.01</v>
      </c>
      <c r="S113" s="29">
        <v>1.1499999999999999</v>
      </c>
      <c r="T113" s="29">
        <v>0.28999999999999998</v>
      </c>
      <c r="U113" s="29"/>
    </row>
    <row r="114" spans="1:21" s="30" customFormat="1" ht="15" customHeight="1" x14ac:dyDescent="0.3">
      <c r="A114" s="29">
        <v>494</v>
      </c>
      <c r="B114" s="28" t="s">
        <v>118</v>
      </c>
      <c r="C114" s="29" t="str">
        <f>VLOOKUP(A114,'1_문헌특성'!A:W,3,0)</f>
        <v>RCT</v>
      </c>
      <c r="D114" s="28" t="s">
        <v>475</v>
      </c>
      <c r="E114" s="28" t="s">
        <v>180</v>
      </c>
      <c r="F114" s="28" t="s">
        <v>437</v>
      </c>
      <c r="G114" s="29" t="s">
        <v>138</v>
      </c>
      <c r="H114" s="29" t="s">
        <v>136</v>
      </c>
      <c r="I114" s="29" t="s">
        <v>132</v>
      </c>
      <c r="J114" s="29">
        <v>25</v>
      </c>
      <c r="K114" s="29"/>
      <c r="L114" s="29"/>
      <c r="M114" s="29">
        <v>23</v>
      </c>
      <c r="N114" s="29"/>
      <c r="O114" s="29"/>
      <c r="P114" s="29">
        <v>0.18</v>
      </c>
      <c r="Q114" s="29">
        <v>0.87</v>
      </c>
      <c r="R114" s="29">
        <v>0.18</v>
      </c>
      <c r="S114" s="29">
        <v>1.1599999999999999</v>
      </c>
      <c r="T114" s="29">
        <v>0.94</v>
      </c>
      <c r="U114" s="29"/>
    </row>
    <row r="115" spans="1:21" s="30" customFormat="1" ht="15" customHeight="1" x14ac:dyDescent="0.3">
      <c r="A115" s="29">
        <v>494</v>
      </c>
      <c r="B115" s="28" t="s">
        <v>118</v>
      </c>
      <c r="C115" s="29" t="str">
        <f>VLOOKUP(A115,'1_문헌특성'!A:W,3,0)</f>
        <v>RCT</v>
      </c>
      <c r="D115" s="28" t="s">
        <v>475</v>
      </c>
      <c r="E115" s="28" t="s">
        <v>180</v>
      </c>
      <c r="F115" s="28" t="s">
        <v>437</v>
      </c>
      <c r="G115" s="29" t="s">
        <v>137</v>
      </c>
      <c r="H115" s="29" t="s">
        <v>136</v>
      </c>
      <c r="I115" s="29" t="s">
        <v>367</v>
      </c>
      <c r="J115" s="29">
        <v>27</v>
      </c>
      <c r="K115" s="29">
        <v>7.22</v>
      </c>
      <c r="L115" s="29">
        <v>3.76</v>
      </c>
      <c r="M115" s="29">
        <v>25</v>
      </c>
      <c r="N115" s="29">
        <v>10.199999999999999</v>
      </c>
      <c r="O115" s="29">
        <v>6.01</v>
      </c>
      <c r="P115" s="29"/>
      <c r="Q115" s="29"/>
      <c r="R115" s="29"/>
      <c r="S115" s="29"/>
      <c r="T115" s="29"/>
      <c r="U115" s="29"/>
    </row>
    <row r="116" spans="1:21" s="30" customFormat="1" ht="15" customHeight="1" x14ac:dyDescent="0.3">
      <c r="A116" s="29">
        <v>494</v>
      </c>
      <c r="B116" s="28" t="s">
        <v>118</v>
      </c>
      <c r="C116" s="29" t="str">
        <f>VLOOKUP(A116,'1_문헌특성'!A:W,3,0)</f>
        <v>RCT</v>
      </c>
      <c r="D116" s="28" t="s">
        <v>475</v>
      </c>
      <c r="E116" s="28" t="s">
        <v>180</v>
      </c>
      <c r="F116" s="28" t="s">
        <v>437</v>
      </c>
      <c r="G116" s="29" t="s">
        <v>137</v>
      </c>
      <c r="H116" s="29" t="s">
        <v>136</v>
      </c>
      <c r="I116" s="29" t="s">
        <v>168</v>
      </c>
      <c r="J116" s="29">
        <v>25</v>
      </c>
      <c r="K116" s="29"/>
      <c r="L116" s="29"/>
      <c r="M116" s="29">
        <v>23</v>
      </c>
      <c r="N116" s="29"/>
      <c r="O116" s="29"/>
      <c r="P116" s="29">
        <v>-1.19</v>
      </c>
      <c r="Q116" s="29">
        <v>3.26</v>
      </c>
      <c r="R116" s="29">
        <v>-1.88</v>
      </c>
      <c r="S116" s="29">
        <v>5.92</v>
      </c>
      <c r="T116" s="29">
        <v>0.25</v>
      </c>
      <c r="U116" s="29"/>
    </row>
    <row r="117" spans="1:21" s="30" customFormat="1" ht="15" customHeight="1" x14ac:dyDescent="0.3">
      <c r="A117" s="29">
        <v>494</v>
      </c>
      <c r="B117" s="28" t="s">
        <v>118</v>
      </c>
      <c r="C117" s="29" t="str">
        <f>VLOOKUP(A117,'1_문헌특성'!A:W,3,0)</f>
        <v>RCT</v>
      </c>
      <c r="D117" s="28" t="s">
        <v>475</v>
      </c>
      <c r="E117" s="28" t="s">
        <v>180</v>
      </c>
      <c r="F117" s="28" t="s">
        <v>437</v>
      </c>
      <c r="G117" s="29" t="s">
        <v>137</v>
      </c>
      <c r="H117" s="29" t="s">
        <v>136</v>
      </c>
      <c r="I117" s="29" t="s">
        <v>450</v>
      </c>
      <c r="J117" s="29">
        <v>25</v>
      </c>
      <c r="K117" s="29"/>
      <c r="L117" s="29"/>
      <c r="M117" s="29">
        <v>23</v>
      </c>
      <c r="N117" s="29"/>
      <c r="O117" s="29"/>
      <c r="P117" s="29">
        <v>-1.7</v>
      </c>
      <c r="Q117" s="29">
        <v>3.24</v>
      </c>
      <c r="R117" s="29">
        <v>-3.04</v>
      </c>
      <c r="S117" s="29">
        <v>4.66</v>
      </c>
      <c r="T117" s="29">
        <v>0.13</v>
      </c>
      <c r="U117" s="29"/>
    </row>
    <row r="118" spans="1:21" s="30" customFormat="1" ht="15" customHeight="1" x14ac:dyDescent="0.3">
      <c r="A118" s="29">
        <v>494</v>
      </c>
      <c r="B118" s="28" t="s">
        <v>118</v>
      </c>
      <c r="C118" s="29" t="str">
        <f>VLOOKUP(A118,'1_문헌특성'!A:W,3,0)</f>
        <v>RCT</v>
      </c>
      <c r="D118" s="28" t="s">
        <v>475</v>
      </c>
      <c r="E118" s="28" t="s">
        <v>180</v>
      </c>
      <c r="F118" s="28" t="s">
        <v>437</v>
      </c>
      <c r="G118" s="29" t="s">
        <v>137</v>
      </c>
      <c r="H118" s="29" t="s">
        <v>136</v>
      </c>
      <c r="I118" s="29" t="s">
        <v>132</v>
      </c>
      <c r="J118" s="29">
        <v>25</v>
      </c>
      <c r="K118" s="29"/>
      <c r="L118" s="29"/>
      <c r="M118" s="29">
        <v>23</v>
      </c>
      <c r="N118" s="29"/>
      <c r="O118" s="29"/>
      <c r="P118" s="29">
        <v>-0.78</v>
      </c>
      <c r="Q118" s="29">
        <v>3.31</v>
      </c>
      <c r="R118" s="29">
        <v>-2.2000000000000002</v>
      </c>
      <c r="S118" s="29">
        <v>4.49</v>
      </c>
      <c r="T118" s="29">
        <v>0.44</v>
      </c>
      <c r="U118" s="29"/>
    </row>
    <row r="119" spans="1:21" s="30" customFormat="1" ht="15" customHeight="1" x14ac:dyDescent="0.3">
      <c r="A119" s="29">
        <v>494</v>
      </c>
      <c r="B119" s="28" t="s">
        <v>118</v>
      </c>
      <c r="C119" s="29" t="str">
        <f>VLOOKUP(A119,'1_문헌특성'!A:W,3,0)</f>
        <v>RCT</v>
      </c>
      <c r="D119" s="28" t="s">
        <v>475</v>
      </c>
      <c r="E119" s="28" t="s">
        <v>180</v>
      </c>
      <c r="F119" s="28" t="s">
        <v>437</v>
      </c>
      <c r="G119" s="29" t="s">
        <v>154</v>
      </c>
      <c r="H119" s="29" t="s">
        <v>136</v>
      </c>
      <c r="I119" s="29" t="s">
        <v>367</v>
      </c>
      <c r="J119" s="29">
        <v>27</v>
      </c>
      <c r="K119" s="29">
        <v>30.96</v>
      </c>
      <c r="L119" s="29">
        <v>8.61</v>
      </c>
      <c r="M119" s="29">
        <v>25</v>
      </c>
      <c r="N119" s="29">
        <v>20.48</v>
      </c>
      <c r="O119" s="29">
        <v>7.05</v>
      </c>
      <c r="P119" s="29"/>
      <c r="Q119" s="29"/>
      <c r="R119" s="29"/>
      <c r="S119" s="29"/>
      <c r="T119" s="29"/>
      <c r="U119" s="29"/>
    </row>
    <row r="120" spans="1:21" s="30" customFormat="1" ht="15" customHeight="1" x14ac:dyDescent="0.3">
      <c r="A120" s="29">
        <v>494</v>
      </c>
      <c r="B120" s="28" t="s">
        <v>118</v>
      </c>
      <c r="C120" s="29" t="str">
        <f>VLOOKUP(A120,'1_문헌특성'!A:W,3,0)</f>
        <v>RCT</v>
      </c>
      <c r="D120" s="28" t="s">
        <v>475</v>
      </c>
      <c r="E120" s="28" t="s">
        <v>180</v>
      </c>
      <c r="F120" s="28" t="s">
        <v>437</v>
      </c>
      <c r="G120" s="29" t="s">
        <v>154</v>
      </c>
      <c r="H120" s="29" t="s">
        <v>136</v>
      </c>
      <c r="I120" s="29" t="s">
        <v>168</v>
      </c>
      <c r="J120" s="29">
        <v>25</v>
      </c>
      <c r="K120" s="29"/>
      <c r="L120" s="29"/>
      <c r="M120" s="29">
        <v>23</v>
      </c>
      <c r="N120" s="29"/>
      <c r="O120" s="29"/>
      <c r="P120" s="29">
        <v>1.85</v>
      </c>
      <c r="Q120" s="29">
        <v>6.92</v>
      </c>
      <c r="R120" s="29">
        <v>0.72</v>
      </c>
      <c r="S120" s="29">
        <v>5.63</v>
      </c>
      <c r="T120" s="29">
        <v>0.5</v>
      </c>
      <c r="U120" s="29"/>
    </row>
    <row r="121" spans="1:21" s="30" customFormat="1" ht="15" customHeight="1" x14ac:dyDescent="0.3">
      <c r="A121" s="29">
        <v>494</v>
      </c>
      <c r="B121" s="28" t="s">
        <v>118</v>
      </c>
      <c r="C121" s="29" t="str">
        <f>VLOOKUP(A121,'1_문헌특성'!A:W,3,0)</f>
        <v>RCT</v>
      </c>
      <c r="D121" s="28" t="s">
        <v>475</v>
      </c>
      <c r="E121" s="28" t="s">
        <v>180</v>
      </c>
      <c r="F121" s="28" t="s">
        <v>437</v>
      </c>
      <c r="G121" s="29" t="s">
        <v>154</v>
      </c>
      <c r="H121" s="29" t="s">
        <v>136</v>
      </c>
      <c r="I121" s="29" t="s">
        <v>450</v>
      </c>
      <c r="J121" s="29">
        <v>25</v>
      </c>
      <c r="K121" s="29"/>
      <c r="L121" s="29"/>
      <c r="M121" s="29">
        <v>23</v>
      </c>
      <c r="N121" s="29"/>
      <c r="O121" s="29"/>
      <c r="P121" s="29">
        <v>1.67</v>
      </c>
      <c r="Q121" s="29">
        <v>7.74</v>
      </c>
      <c r="R121" s="29">
        <v>1.84</v>
      </c>
      <c r="S121" s="29">
        <v>6.77</v>
      </c>
      <c r="T121" s="29">
        <v>0.99</v>
      </c>
      <c r="U121" s="29"/>
    </row>
    <row r="122" spans="1:21" s="30" customFormat="1" ht="15" customHeight="1" x14ac:dyDescent="0.3">
      <c r="A122" s="29">
        <v>494</v>
      </c>
      <c r="B122" s="28" t="s">
        <v>118</v>
      </c>
      <c r="C122" s="29" t="str">
        <f>VLOOKUP(A122,'1_문헌특성'!A:W,3,0)</f>
        <v>RCT</v>
      </c>
      <c r="D122" s="28" t="s">
        <v>475</v>
      </c>
      <c r="E122" s="28" t="s">
        <v>180</v>
      </c>
      <c r="F122" s="28" t="s">
        <v>437</v>
      </c>
      <c r="G122" s="29" t="s">
        <v>154</v>
      </c>
      <c r="H122" s="29" t="s">
        <v>136</v>
      </c>
      <c r="I122" s="29" t="s">
        <v>132</v>
      </c>
      <c r="J122" s="29">
        <v>25</v>
      </c>
      <c r="K122" s="29"/>
      <c r="L122" s="29"/>
      <c r="M122" s="29">
        <v>23</v>
      </c>
      <c r="N122" s="29"/>
      <c r="O122" s="29"/>
      <c r="P122" s="29">
        <v>5.1100000000000003</v>
      </c>
      <c r="Q122" s="29">
        <v>15.6</v>
      </c>
      <c r="R122" s="29">
        <v>1.04</v>
      </c>
      <c r="S122" s="29">
        <v>6.24</v>
      </c>
      <c r="T122" s="29">
        <v>0.91</v>
      </c>
      <c r="U122" s="29"/>
    </row>
    <row r="123" spans="1:21" s="30" customFormat="1" ht="15" customHeight="1" x14ac:dyDescent="0.3">
      <c r="A123" s="29">
        <v>494</v>
      </c>
      <c r="B123" s="28" t="s">
        <v>118</v>
      </c>
      <c r="C123" s="29" t="str">
        <f>VLOOKUP(A123,'1_문헌특성'!A:W,3,0)</f>
        <v>RCT</v>
      </c>
      <c r="D123" s="28" t="s">
        <v>475</v>
      </c>
      <c r="E123" s="28" t="s">
        <v>180</v>
      </c>
      <c r="F123" s="28" t="s">
        <v>437</v>
      </c>
      <c r="G123" s="29" t="s">
        <v>155</v>
      </c>
      <c r="H123" s="29" t="s">
        <v>136</v>
      </c>
      <c r="I123" s="29" t="s">
        <v>367</v>
      </c>
      <c r="J123" s="29">
        <v>25</v>
      </c>
      <c r="K123" s="29">
        <v>49.41</v>
      </c>
      <c r="L123" s="29">
        <v>9.51</v>
      </c>
      <c r="M123" s="29">
        <v>23</v>
      </c>
      <c r="N123" s="29">
        <v>47</v>
      </c>
      <c r="O123" s="29">
        <v>11.63</v>
      </c>
      <c r="P123" s="29"/>
      <c r="Q123" s="29"/>
      <c r="R123" s="29"/>
      <c r="S123" s="29"/>
      <c r="T123" s="29"/>
      <c r="U123" s="29"/>
    </row>
    <row r="124" spans="1:21" s="30" customFormat="1" ht="15" customHeight="1" x14ac:dyDescent="0.3">
      <c r="A124" s="29">
        <v>494</v>
      </c>
      <c r="B124" s="28" t="s">
        <v>118</v>
      </c>
      <c r="C124" s="29" t="str">
        <f>VLOOKUP(A124,'1_문헌특성'!A:W,3,0)</f>
        <v>RCT</v>
      </c>
      <c r="D124" s="28" t="s">
        <v>475</v>
      </c>
      <c r="E124" s="28" t="s">
        <v>180</v>
      </c>
      <c r="F124" s="28" t="s">
        <v>437</v>
      </c>
      <c r="G124" s="29" t="s">
        <v>155</v>
      </c>
      <c r="H124" s="29" t="s">
        <v>136</v>
      </c>
      <c r="I124" s="29" t="s">
        <v>168</v>
      </c>
      <c r="J124" s="29">
        <v>25</v>
      </c>
      <c r="K124" s="29"/>
      <c r="L124" s="29"/>
      <c r="M124" s="29">
        <v>23</v>
      </c>
      <c r="N124" s="29"/>
      <c r="O124" s="29"/>
      <c r="P124" s="29">
        <v>3.33</v>
      </c>
      <c r="Q124" s="29">
        <v>8.77</v>
      </c>
      <c r="R124" s="29">
        <v>-1.1599999999999999</v>
      </c>
      <c r="S124" s="29">
        <v>8.8800000000000008</v>
      </c>
      <c r="T124" s="29">
        <v>0.08</v>
      </c>
      <c r="U124" s="29"/>
    </row>
    <row r="125" spans="1:21" s="30" customFormat="1" ht="15" customHeight="1" x14ac:dyDescent="0.3">
      <c r="A125" s="29">
        <v>494</v>
      </c>
      <c r="B125" s="28" t="s">
        <v>118</v>
      </c>
      <c r="C125" s="29" t="str">
        <f>VLOOKUP(A125,'1_문헌특성'!A:W,3,0)</f>
        <v>RCT</v>
      </c>
      <c r="D125" s="28" t="s">
        <v>475</v>
      </c>
      <c r="E125" s="28" t="s">
        <v>180</v>
      </c>
      <c r="F125" s="28" t="s">
        <v>437</v>
      </c>
      <c r="G125" s="29" t="s">
        <v>155</v>
      </c>
      <c r="H125" s="29" t="s">
        <v>136</v>
      </c>
      <c r="I125" s="29" t="s">
        <v>450</v>
      </c>
      <c r="J125" s="29">
        <v>25</v>
      </c>
      <c r="K125" s="29"/>
      <c r="L125" s="29"/>
      <c r="M125" s="29">
        <v>23</v>
      </c>
      <c r="N125" s="29"/>
      <c r="O125" s="29"/>
      <c r="P125" s="29">
        <v>5.37</v>
      </c>
      <c r="Q125" s="29">
        <v>9.58</v>
      </c>
      <c r="R125" s="29">
        <v>1.6</v>
      </c>
      <c r="S125" s="29">
        <v>9.41</v>
      </c>
      <c r="T125" s="29">
        <v>0.14000000000000001</v>
      </c>
      <c r="U125" s="29"/>
    </row>
    <row r="126" spans="1:21" s="30" customFormat="1" ht="15" customHeight="1" x14ac:dyDescent="0.3">
      <c r="A126" s="29">
        <v>494</v>
      </c>
      <c r="B126" s="28" t="s">
        <v>118</v>
      </c>
      <c r="C126" s="29" t="str">
        <f>VLOOKUP(A126,'1_문헌특성'!A:W,3,0)</f>
        <v>RCT</v>
      </c>
      <c r="D126" s="28" t="s">
        <v>475</v>
      </c>
      <c r="E126" s="28" t="s">
        <v>180</v>
      </c>
      <c r="F126" s="28" t="s">
        <v>437</v>
      </c>
      <c r="G126" s="29" t="s">
        <v>155</v>
      </c>
      <c r="H126" s="29" t="s">
        <v>136</v>
      </c>
      <c r="I126" s="29" t="s">
        <v>132</v>
      </c>
      <c r="J126" s="29">
        <v>25</v>
      </c>
      <c r="K126" s="29"/>
      <c r="L126" s="29"/>
      <c r="M126" s="29">
        <v>23</v>
      </c>
      <c r="N126" s="29"/>
      <c r="O126" s="29"/>
      <c r="P126" s="29">
        <v>-2.52</v>
      </c>
      <c r="Q126" s="29">
        <v>14.11</v>
      </c>
      <c r="R126" s="29">
        <v>1.08</v>
      </c>
      <c r="S126" s="29">
        <v>8.74</v>
      </c>
      <c r="T126" s="29">
        <v>0.34</v>
      </c>
      <c r="U126" s="29"/>
    </row>
    <row r="127" spans="1:21" s="30" customFormat="1" ht="15" customHeight="1" x14ac:dyDescent="0.3">
      <c r="A127" s="29">
        <v>494</v>
      </c>
      <c r="B127" s="28" t="s">
        <v>118</v>
      </c>
      <c r="C127" s="29" t="str">
        <f>VLOOKUP(A127,'1_문헌특성'!A:W,3,0)</f>
        <v>RCT</v>
      </c>
      <c r="D127" s="28" t="s">
        <v>475</v>
      </c>
      <c r="E127" s="28" t="s">
        <v>180</v>
      </c>
      <c r="F127" s="28" t="s">
        <v>437</v>
      </c>
      <c r="G127" s="28" t="s">
        <v>378</v>
      </c>
      <c r="H127" s="28" t="s">
        <v>57</v>
      </c>
      <c r="I127" s="29" t="s">
        <v>367</v>
      </c>
      <c r="J127" s="29">
        <v>27</v>
      </c>
      <c r="K127" s="29">
        <v>63.56</v>
      </c>
      <c r="L127" s="29">
        <v>28.09</v>
      </c>
      <c r="M127" s="29">
        <v>25</v>
      </c>
      <c r="N127" s="29">
        <v>52.92</v>
      </c>
      <c r="O127" s="29">
        <v>31.48</v>
      </c>
      <c r="P127" s="29"/>
      <c r="Q127" s="29"/>
      <c r="R127" s="29"/>
      <c r="S127" s="29"/>
      <c r="T127" s="29"/>
      <c r="U127" s="29"/>
    </row>
    <row r="128" spans="1:21" s="30" customFormat="1" ht="15" customHeight="1" x14ac:dyDescent="0.3">
      <c r="A128" s="29">
        <v>494</v>
      </c>
      <c r="B128" s="28" t="s">
        <v>118</v>
      </c>
      <c r="C128" s="29" t="str">
        <f>VLOOKUP(A128,'1_문헌특성'!A:W,3,0)</f>
        <v>RCT</v>
      </c>
      <c r="D128" s="28" t="s">
        <v>475</v>
      </c>
      <c r="E128" s="28" t="s">
        <v>180</v>
      </c>
      <c r="F128" s="28" t="s">
        <v>437</v>
      </c>
      <c r="G128" s="28" t="s">
        <v>378</v>
      </c>
      <c r="H128" s="28" t="s">
        <v>57</v>
      </c>
      <c r="I128" s="29" t="s">
        <v>168</v>
      </c>
      <c r="J128" s="29">
        <v>25</v>
      </c>
      <c r="K128" s="29"/>
      <c r="L128" s="29"/>
      <c r="M128" s="29">
        <v>23</v>
      </c>
      <c r="N128" s="29"/>
      <c r="O128" s="29"/>
      <c r="P128" s="29">
        <v>-0.11</v>
      </c>
      <c r="Q128" s="29">
        <v>19.18</v>
      </c>
      <c r="R128" s="29">
        <v>2.56</v>
      </c>
      <c r="S128" s="29">
        <v>24.98</v>
      </c>
      <c r="T128" s="29">
        <v>0.53</v>
      </c>
      <c r="U128" s="29"/>
    </row>
    <row r="129" spans="1:21" s="30" customFormat="1" ht="15" customHeight="1" x14ac:dyDescent="0.3">
      <c r="A129" s="29">
        <v>494</v>
      </c>
      <c r="B129" s="28" t="s">
        <v>118</v>
      </c>
      <c r="C129" s="29" t="str">
        <f>VLOOKUP(A129,'1_문헌특성'!A:W,3,0)</f>
        <v>RCT</v>
      </c>
      <c r="D129" s="28" t="s">
        <v>475</v>
      </c>
      <c r="E129" s="28" t="s">
        <v>180</v>
      </c>
      <c r="F129" s="28" t="s">
        <v>437</v>
      </c>
      <c r="G129" s="28" t="s">
        <v>378</v>
      </c>
      <c r="H129" s="28" t="s">
        <v>57</v>
      </c>
      <c r="I129" s="29" t="s">
        <v>450</v>
      </c>
      <c r="J129" s="29">
        <v>25</v>
      </c>
      <c r="K129" s="29"/>
      <c r="L129" s="29"/>
      <c r="M129" s="29">
        <v>23</v>
      </c>
      <c r="N129" s="29"/>
      <c r="O129" s="29"/>
      <c r="P129" s="29">
        <v>5.04</v>
      </c>
      <c r="Q129" s="29">
        <v>22.18</v>
      </c>
      <c r="R129" s="29">
        <v>6.24</v>
      </c>
      <c r="S129" s="29">
        <v>23.88</v>
      </c>
      <c r="T129" s="29">
        <v>0.71</v>
      </c>
      <c r="U129" s="29"/>
    </row>
    <row r="130" spans="1:21" s="30" customFormat="1" ht="15" customHeight="1" x14ac:dyDescent="0.3">
      <c r="A130" s="29">
        <v>494</v>
      </c>
      <c r="B130" s="28" t="s">
        <v>118</v>
      </c>
      <c r="C130" s="29" t="str">
        <f>VLOOKUP(A130,'1_문헌특성'!A:W,3,0)</f>
        <v>RCT</v>
      </c>
      <c r="D130" s="28" t="s">
        <v>475</v>
      </c>
      <c r="E130" s="28" t="s">
        <v>180</v>
      </c>
      <c r="F130" s="28" t="s">
        <v>437</v>
      </c>
      <c r="G130" s="28" t="s">
        <v>378</v>
      </c>
      <c r="H130" s="28" t="s">
        <v>57</v>
      </c>
      <c r="I130" s="29" t="s">
        <v>58</v>
      </c>
      <c r="J130" s="29">
        <v>25</v>
      </c>
      <c r="K130" s="29"/>
      <c r="L130" s="29"/>
      <c r="M130" s="29">
        <v>23</v>
      </c>
      <c r="N130" s="29"/>
      <c r="O130" s="29"/>
      <c r="P130" s="29">
        <v>-3.37</v>
      </c>
      <c r="Q130" s="29">
        <v>33.54</v>
      </c>
      <c r="R130" s="29">
        <v>-0.64</v>
      </c>
      <c r="S130" s="29">
        <v>22.02</v>
      </c>
      <c r="T130" s="29">
        <v>0.99</v>
      </c>
      <c r="U130" s="29"/>
    </row>
    <row r="131" spans="1:21" s="30" customFormat="1" ht="15" customHeight="1" x14ac:dyDescent="0.3">
      <c r="A131" s="29">
        <v>494</v>
      </c>
      <c r="B131" s="28" t="s">
        <v>118</v>
      </c>
      <c r="C131" s="29" t="str">
        <f>VLOOKUP(A131,'1_문헌특성'!A:W,3,0)</f>
        <v>RCT</v>
      </c>
      <c r="D131" s="28" t="s">
        <v>475</v>
      </c>
      <c r="E131" s="28" t="s">
        <v>180</v>
      </c>
      <c r="F131" s="28" t="s">
        <v>437</v>
      </c>
      <c r="G131" s="28" t="s">
        <v>379</v>
      </c>
      <c r="H131" s="28" t="s">
        <v>57</v>
      </c>
      <c r="I131" s="29" t="s">
        <v>367</v>
      </c>
      <c r="J131" s="29">
        <v>27</v>
      </c>
      <c r="K131" s="29">
        <v>43.11</v>
      </c>
      <c r="L131" s="29">
        <v>20.83</v>
      </c>
      <c r="M131" s="29">
        <v>25</v>
      </c>
      <c r="N131" s="29">
        <v>45.12</v>
      </c>
      <c r="O131" s="29">
        <v>23.22</v>
      </c>
      <c r="P131" s="29"/>
      <c r="Q131" s="29"/>
      <c r="R131" s="29"/>
      <c r="S131" s="29"/>
      <c r="T131" s="29"/>
      <c r="U131" s="29"/>
    </row>
    <row r="132" spans="1:21" s="30" customFormat="1" ht="15" customHeight="1" x14ac:dyDescent="0.3">
      <c r="A132" s="29">
        <v>494</v>
      </c>
      <c r="B132" s="28" t="s">
        <v>118</v>
      </c>
      <c r="C132" s="29" t="str">
        <f>VLOOKUP(A132,'1_문헌특성'!A:W,3,0)</f>
        <v>RCT</v>
      </c>
      <c r="D132" s="28" t="s">
        <v>475</v>
      </c>
      <c r="E132" s="28" t="s">
        <v>180</v>
      </c>
      <c r="F132" s="28" t="s">
        <v>437</v>
      </c>
      <c r="G132" s="28" t="s">
        <v>379</v>
      </c>
      <c r="H132" s="28" t="s">
        <v>57</v>
      </c>
      <c r="I132" s="29" t="s">
        <v>168</v>
      </c>
      <c r="J132" s="29">
        <v>25</v>
      </c>
      <c r="K132" s="29"/>
      <c r="L132" s="29"/>
      <c r="M132" s="29">
        <v>23</v>
      </c>
      <c r="N132" s="29"/>
      <c r="O132" s="29"/>
      <c r="P132" s="29">
        <v>5.59</v>
      </c>
      <c r="Q132" s="29">
        <v>18.329999999999998</v>
      </c>
      <c r="R132" s="29">
        <v>0.28000000000000003</v>
      </c>
      <c r="S132" s="29">
        <v>18.64</v>
      </c>
      <c r="T132" s="29">
        <v>0.96</v>
      </c>
      <c r="U132" s="29"/>
    </row>
    <row r="133" spans="1:21" s="30" customFormat="1" ht="15" customHeight="1" x14ac:dyDescent="0.3">
      <c r="A133" s="29">
        <v>494</v>
      </c>
      <c r="B133" s="28" t="s">
        <v>118</v>
      </c>
      <c r="C133" s="29" t="str">
        <f>VLOOKUP(A133,'1_문헌특성'!A:W,3,0)</f>
        <v>RCT</v>
      </c>
      <c r="D133" s="28" t="s">
        <v>475</v>
      </c>
      <c r="E133" s="28" t="s">
        <v>180</v>
      </c>
      <c r="F133" s="28" t="s">
        <v>437</v>
      </c>
      <c r="G133" s="28" t="s">
        <v>379</v>
      </c>
      <c r="H133" s="28" t="s">
        <v>57</v>
      </c>
      <c r="I133" s="29" t="s">
        <v>450</v>
      </c>
      <c r="J133" s="29">
        <v>25</v>
      </c>
      <c r="K133" s="29"/>
      <c r="L133" s="29"/>
      <c r="M133" s="29">
        <v>23</v>
      </c>
      <c r="N133" s="29"/>
      <c r="O133" s="29"/>
      <c r="P133" s="29">
        <v>6.81</v>
      </c>
      <c r="Q133" s="29">
        <v>15.72</v>
      </c>
      <c r="R133" s="29">
        <v>1.04</v>
      </c>
      <c r="S133" s="29">
        <v>16.059999999999999</v>
      </c>
      <c r="T133" s="29">
        <v>0.27</v>
      </c>
      <c r="U133" s="29"/>
    </row>
    <row r="134" spans="1:21" s="30" customFormat="1" ht="15" customHeight="1" x14ac:dyDescent="0.3">
      <c r="A134" s="29">
        <v>494</v>
      </c>
      <c r="B134" s="28" t="s">
        <v>118</v>
      </c>
      <c r="C134" s="29" t="str">
        <f>VLOOKUP(A134,'1_문헌특성'!A:W,3,0)</f>
        <v>RCT</v>
      </c>
      <c r="D134" s="28" t="s">
        <v>475</v>
      </c>
      <c r="E134" s="28" t="s">
        <v>180</v>
      </c>
      <c r="F134" s="28" t="s">
        <v>437</v>
      </c>
      <c r="G134" s="28" t="s">
        <v>379</v>
      </c>
      <c r="H134" s="28" t="s">
        <v>57</v>
      </c>
      <c r="I134" s="29" t="s">
        <v>58</v>
      </c>
      <c r="J134" s="29">
        <v>25</v>
      </c>
      <c r="K134" s="29"/>
      <c r="L134" s="29"/>
      <c r="M134" s="29">
        <v>23</v>
      </c>
      <c r="N134" s="29"/>
      <c r="O134" s="29"/>
      <c r="P134" s="29">
        <v>8.3699999999999992</v>
      </c>
      <c r="Q134" s="29">
        <v>30.31</v>
      </c>
      <c r="R134" s="29">
        <v>0.68</v>
      </c>
      <c r="S134" s="29">
        <v>20.68</v>
      </c>
      <c r="T134" s="29">
        <v>0.62</v>
      </c>
      <c r="U134" s="29"/>
    </row>
    <row r="135" spans="1:21" s="30" customFormat="1" ht="15" customHeight="1" x14ac:dyDescent="0.3">
      <c r="A135" s="29">
        <v>494</v>
      </c>
      <c r="B135" s="28" t="s">
        <v>118</v>
      </c>
      <c r="C135" s="29" t="str">
        <f>VLOOKUP(A135,'1_문헌특성'!A:W,3,0)</f>
        <v>RCT</v>
      </c>
      <c r="D135" s="28" t="s">
        <v>475</v>
      </c>
      <c r="E135" s="28" t="s">
        <v>180</v>
      </c>
      <c r="F135" s="28" t="s">
        <v>437</v>
      </c>
      <c r="G135" s="28" t="s">
        <v>381</v>
      </c>
      <c r="H135" s="28" t="s">
        <v>57</v>
      </c>
      <c r="I135" s="29" t="s">
        <v>367</v>
      </c>
      <c r="J135" s="29">
        <v>27</v>
      </c>
      <c r="K135" s="29">
        <v>24.07</v>
      </c>
      <c r="L135" s="29">
        <v>20.29</v>
      </c>
      <c r="M135" s="29">
        <v>25</v>
      </c>
      <c r="N135" s="29">
        <v>20.6</v>
      </c>
      <c r="O135" s="29">
        <v>14.81</v>
      </c>
      <c r="P135" s="29"/>
      <c r="Q135" s="29"/>
      <c r="R135" s="29"/>
      <c r="S135" s="29"/>
      <c r="T135" s="29"/>
      <c r="U135" s="29"/>
    </row>
    <row r="136" spans="1:21" s="30" customFormat="1" ht="15" customHeight="1" x14ac:dyDescent="0.3">
      <c r="A136" s="29">
        <v>494</v>
      </c>
      <c r="B136" s="28" t="s">
        <v>118</v>
      </c>
      <c r="C136" s="29" t="str">
        <f>VLOOKUP(A136,'1_문헌특성'!A:W,3,0)</f>
        <v>RCT</v>
      </c>
      <c r="D136" s="28" t="s">
        <v>475</v>
      </c>
      <c r="E136" s="28" t="s">
        <v>180</v>
      </c>
      <c r="F136" s="28" t="s">
        <v>437</v>
      </c>
      <c r="G136" s="28" t="s">
        <v>381</v>
      </c>
      <c r="H136" s="28" t="s">
        <v>57</v>
      </c>
      <c r="I136" s="29" t="s">
        <v>168</v>
      </c>
      <c r="J136" s="29">
        <v>25</v>
      </c>
      <c r="K136" s="29"/>
      <c r="L136" s="29"/>
      <c r="M136" s="29">
        <v>23</v>
      </c>
      <c r="N136" s="29"/>
      <c r="O136" s="29"/>
      <c r="P136" s="29">
        <v>17.59</v>
      </c>
      <c r="Q136" s="29">
        <v>34.54</v>
      </c>
      <c r="R136" s="29">
        <v>3</v>
      </c>
      <c r="S136" s="29">
        <v>27.31</v>
      </c>
      <c r="T136" s="29">
        <v>0.11</v>
      </c>
      <c r="U136" s="29"/>
    </row>
    <row r="137" spans="1:21" s="30" customFormat="1" ht="15" customHeight="1" x14ac:dyDescent="0.3">
      <c r="A137" s="29">
        <v>494</v>
      </c>
      <c r="B137" s="28" t="s">
        <v>118</v>
      </c>
      <c r="C137" s="29" t="str">
        <f>VLOOKUP(A137,'1_문헌특성'!A:W,3,0)</f>
        <v>RCT</v>
      </c>
      <c r="D137" s="28" t="s">
        <v>475</v>
      </c>
      <c r="E137" s="28" t="s">
        <v>180</v>
      </c>
      <c r="F137" s="28" t="s">
        <v>437</v>
      </c>
      <c r="G137" s="28" t="s">
        <v>381</v>
      </c>
      <c r="H137" s="28" t="s">
        <v>57</v>
      </c>
      <c r="I137" s="29" t="s">
        <v>450</v>
      </c>
      <c r="J137" s="29">
        <v>25</v>
      </c>
      <c r="K137" s="29"/>
      <c r="L137" s="29"/>
      <c r="M137" s="29">
        <v>23</v>
      </c>
      <c r="N137" s="29"/>
      <c r="O137" s="29"/>
      <c r="P137" s="29">
        <v>8.33</v>
      </c>
      <c r="Q137" s="29">
        <v>45.47</v>
      </c>
      <c r="R137" s="29">
        <v>14</v>
      </c>
      <c r="S137" s="29">
        <v>36.14</v>
      </c>
      <c r="T137" s="29">
        <v>0.63</v>
      </c>
      <c r="U137" s="29"/>
    </row>
    <row r="138" spans="1:21" s="30" customFormat="1" ht="15" customHeight="1" x14ac:dyDescent="0.3">
      <c r="A138" s="29">
        <v>494</v>
      </c>
      <c r="B138" s="28" t="s">
        <v>118</v>
      </c>
      <c r="C138" s="29" t="str">
        <f>VLOOKUP(A138,'1_문헌특성'!A:W,3,0)</f>
        <v>RCT</v>
      </c>
      <c r="D138" s="28" t="s">
        <v>475</v>
      </c>
      <c r="E138" s="28" t="s">
        <v>180</v>
      </c>
      <c r="F138" s="28" t="s">
        <v>437</v>
      </c>
      <c r="G138" s="28" t="s">
        <v>381</v>
      </c>
      <c r="H138" s="28" t="s">
        <v>57</v>
      </c>
      <c r="I138" s="29" t="s">
        <v>58</v>
      </c>
      <c r="J138" s="29">
        <v>25</v>
      </c>
      <c r="K138" s="29"/>
      <c r="L138" s="29"/>
      <c r="M138" s="29">
        <v>23</v>
      </c>
      <c r="N138" s="29"/>
      <c r="O138" s="29"/>
      <c r="P138" s="29">
        <v>-8.33</v>
      </c>
      <c r="Q138" s="29">
        <v>39.130000000000003</v>
      </c>
      <c r="R138" s="29">
        <v>11</v>
      </c>
      <c r="S138" s="29">
        <v>36.14</v>
      </c>
      <c r="T138" s="29">
        <v>0.14000000000000001</v>
      </c>
      <c r="U138" s="29"/>
    </row>
    <row r="139" spans="1:21" s="30" customFormat="1" ht="15" customHeight="1" x14ac:dyDescent="0.3">
      <c r="A139" s="29">
        <v>494</v>
      </c>
      <c r="B139" s="28" t="s">
        <v>118</v>
      </c>
      <c r="C139" s="29" t="str">
        <f>VLOOKUP(A139,'1_문헌특성'!A:W,3,0)</f>
        <v>RCT</v>
      </c>
      <c r="D139" s="28" t="s">
        <v>475</v>
      </c>
      <c r="E139" s="28" t="s">
        <v>180</v>
      </c>
      <c r="F139" s="28" t="s">
        <v>437</v>
      </c>
      <c r="G139" s="28" t="s">
        <v>382</v>
      </c>
      <c r="H139" s="28" t="s">
        <v>57</v>
      </c>
      <c r="I139" s="29" t="s">
        <v>367</v>
      </c>
      <c r="J139" s="29">
        <v>27</v>
      </c>
      <c r="K139" s="29">
        <v>57.7</v>
      </c>
      <c r="L139" s="29">
        <v>23.73</v>
      </c>
      <c r="M139" s="29">
        <v>25</v>
      </c>
      <c r="N139" s="29">
        <v>55.16</v>
      </c>
      <c r="O139" s="29">
        <v>31.06</v>
      </c>
      <c r="P139" s="29"/>
      <c r="Q139" s="29"/>
      <c r="R139" s="29"/>
      <c r="S139" s="29"/>
      <c r="T139" s="29"/>
      <c r="U139" s="29"/>
    </row>
    <row r="140" spans="1:21" s="30" customFormat="1" ht="15" customHeight="1" x14ac:dyDescent="0.3">
      <c r="A140" s="29">
        <v>494</v>
      </c>
      <c r="B140" s="28" t="s">
        <v>118</v>
      </c>
      <c r="C140" s="29" t="str">
        <f>VLOOKUP(A140,'1_문헌특성'!A:W,3,0)</f>
        <v>RCT</v>
      </c>
      <c r="D140" s="28" t="s">
        <v>475</v>
      </c>
      <c r="E140" s="28" t="s">
        <v>180</v>
      </c>
      <c r="F140" s="28" t="s">
        <v>437</v>
      </c>
      <c r="G140" s="28" t="s">
        <v>382</v>
      </c>
      <c r="H140" s="28" t="s">
        <v>57</v>
      </c>
      <c r="I140" s="29" t="s">
        <v>168</v>
      </c>
      <c r="J140" s="29">
        <v>25</v>
      </c>
      <c r="K140" s="29"/>
      <c r="L140" s="29"/>
      <c r="M140" s="29">
        <v>23</v>
      </c>
      <c r="N140" s="29"/>
      <c r="O140" s="29"/>
      <c r="P140" s="29">
        <v>10.48</v>
      </c>
      <c r="Q140" s="29">
        <v>22</v>
      </c>
      <c r="R140" s="29">
        <v>1.1200000000000001</v>
      </c>
      <c r="S140" s="29">
        <v>20.11</v>
      </c>
      <c r="T140" s="29">
        <v>0.18</v>
      </c>
      <c r="U140" s="29"/>
    </row>
    <row r="141" spans="1:21" s="30" customFormat="1" ht="15" customHeight="1" x14ac:dyDescent="0.3">
      <c r="A141" s="29">
        <v>494</v>
      </c>
      <c r="B141" s="28" t="s">
        <v>118</v>
      </c>
      <c r="C141" s="29" t="str">
        <f>VLOOKUP(A141,'1_문헌특성'!A:W,3,0)</f>
        <v>RCT</v>
      </c>
      <c r="D141" s="28" t="s">
        <v>475</v>
      </c>
      <c r="E141" s="28" t="s">
        <v>180</v>
      </c>
      <c r="F141" s="28" t="s">
        <v>437</v>
      </c>
      <c r="G141" s="28" t="s">
        <v>382</v>
      </c>
      <c r="H141" s="28" t="s">
        <v>57</v>
      </c>
      <c r="I141" s="29" t="s">
        <v>450</v>
      </c>
      <c r="J141" s="29">
        <v>25</v>
      </c>
      <c r="K141" s="29"/>
      <c r="L141" s="29"/>
      <c r="M141" s="29">
        <v>23</v>
      </c>
      <c r="N141" s="29"/>
      <c r="O141" s="29"/>
      <c r="P141" s="29">
        <v>14.26</v>
      </c>
      <c r="Q141" s="29">
        <v>20.25</v>
      </c>
      <c r="R141" s="29">
        <v>1.6</v>
      </c>
      <c r="S141" s="29">
        <v>28.3</v>
      </c>
      <c r="T141" s="29">
        <v>7.0000000000000007E-2</v>
      </c>
      <c r="U141" s="29"/>
    </row>
    <row r="142" spans="1:21" s="30" customFormat="1" ht="15" customHeight="1" x14ac:dyDescent="0.3">
      <c r="A142" s="29">
        <v>494</v>
      </c>
      <c r="B142" s="28" t="s">
        <v>118</v>
      </c>
      <c r="C142" s="29" t="str">
        <f>VLOOKUP(A142,'1_문헌특성'!A:W,3,0)</f>
        <v>RCT</v>
      </c>
      <c r="D142" s="28" t="s">
        <v>475</v>
      </c>
      <c r="E142" s="28" t="s">
        <v>180</v>
      </c>
      <c r="F142" s="28" t="s">
        <v>437</v>
      </c>
      <c r="G142" s="28" t="s">
        <v>382</v>
      </c>
      <c r="H142" s="28" t="s">
        <v>57</v>
      </c>
      <c r="I142" s="29" t="s">
        <v>58</v>
      </c>
      <c r="J142" s="29">
        <v>25</v>
      </c>
      <c r="K142" s="29"/>
      <c r="L142" s="29"/>
      <c r="M142" s="29">
        <v>23</v>
      </c>
      <c r="N142" s="29"/>
      <c r="O142" s="29"/>
      <c r="P142" s="29">
        <v>-3.26</v>
      </c>
      <c r="Q142" s="29">
        <v>32.049999999999997</v>
      </c>
      <c r="R142" s="29">
        <v>5.6</v>
      </c>
      <c r="S142" s="29">
        <v>21.98</v>
      </c>
      <c r="T142" s="29">
        <v>0.28000000000000003</v>
      </c>
      <c r="U142" s="29"/>
    </row>
    <row r="143" spans="1:21" s="30" customFormat="1" ht="15" customHeight="1" x14ac:dyDescent="0.3">
      <c r="A143" s="29">
        <v>494</v>
      </c>
      <c r="B143" s="28" t="s">
        <v>118</v>
      </c>
      <c r="C143" s="29" t="str">
        <f>VLOOKUP(A143,'1_문헌특성'!A:W,3,0)</f>
        <v>RCT</v>
      </c>
      <c r="D143" s="28" t="s">
        <v>475</v>
      </c>
      <c r="E143" s="28" t="s">
        <v>180</v>
      </c>
      <c r="F143" s="28" t="s">
        <v>437</v>
      </c>
      <c r="G143" s="28" t="s">
        <v>380</v>
      </c>
      <c r="H143" s="28" t="s">
        <v>57</v>
      </c>
      <c r="I143" s="29" t="s">
        <v>367</v>
      </c>
      <c r="J143" s="29">
        <v>27</v>
      </c>
      <c r="K143" s="29">
        <v>45.37</v>
      </c>
      <c r="L143" s="29">
        <v>17.920000000000002</v>
      </c>
      <c r="M143" s="29">
        <v>25</v>
      </c>
      <c r="N143" s="29">
        <v>44.2</v>
      </c>
      <c r="O143" s="29">
        <v>20.45</v>
      </c>
      <c r="P143" s="29"/>
      <c r="Q143" s="29"/>
      <c r="R143" s="29"/>
      <c r="S143" s="29"/>
      <c r="T143" s="29"/>
      <c r="U143" s="29"/>
    </row>
    <row r="144" spans="1:21" s="30" customFormat="1" ht="15" customHeight="1" x14ac:dyDescent="0.3">
      <c r="A144" s="29">
        <v>494</v>
      </c>
      <c r="B144" s="28" t="s">
        <v>118</v>
      </c>
      <c r="C144" s="29" t="str">
        <f>VLOOKUP(A144,'1_문헌특성'!A:W,3,0)</f>
        <v>RCT</v>
      </c>
      <c r="D144" s="28" t="s">
        <v>475</v>
      </c>
      <c r="E144" s="28" t="s">
        <v>180</v>
      </c>
      <c r="F144" s="28" t="s">
        <v>437</v>
      </c>
      <c r="G144" s="28" t="s">
        <v>380</v>
      </c>
      <c r="H144" s="28" t="s">
        <v>57</v>
      </c>
      <c r="I144" s="29" t="s">
        <v>168</v>
      </c>
      <c r="J144" s="29">
        <v>25</v>
      </c>
      <c r="K144" s="29"/>
      <c r="L144" s="29"/>
      <c r="M144" s="29">
        <v>23</v>
      </c>
      <c r="N144" s="29"/>
      <c r="O144" s="29"/>
      <c r="P144" s="29">
        <v>0.93</v>
      </c>
      <c r="Q144" s="29">
        <v>10.29</v>
      </c>
      <c r="R144" s="29">
        <v>-3.2</v>
      </c>
      <c r="S144" s="29">
        <v>18.98</v>
      </c>
      <c r="T144" s="29">
        <v>0.35</v>
      </c>
      <c r="U144" s="29"/>
    </row>
    <row r="145" spans="1:21" s="30" customFormat="1" ht="15" customHeight="1" x14ac:dyDescent="0.3">
      <c r="A145" s="29">
        <v>494</v>
      </c>
      <c r="B145" s="28" t="s">
        <v>118</v>
      </c>
      <c r="C145" s="29" t="str">
        <f>VLOOKUP(A145,'1_문헌특성'!A:W,3,0)</f>
        <v>RCT</v>
      </c>
      <c r="D145" s="28" t="s">
        <v>475</v>
      </c>
      <c r="E145" s="28" t="s">
        <v>180</v>
      </c>
      <c r="F145" s="28" t="s">
        <v>437</v>
      </c>
      <c r="G145" s="28" t="s">
        <v>380</v>
      </c>
      <c r="H145" s="28" t="s">
        <v>57</v>
      </c>
      <c r="I145" s="29" t="s">
        <v>450</v>
      </c>
      <c r="J145" s="29">
        <v>25</v>
      </c>
      <c r="K145" s="29"/>
      <c r="L145" s="29"/>
      <c r="M145" s="29">
        <v>23</v>
      </c>
      <c r="N145" s="29"/>
      <c r="O145" s="29"/>
      <c r="P145" s="29">
        <v>7.41</v>
      </c>
      <c r="Q145" s="29">
        <v>13.4</v>
      </c>
      <c r="R145" s="29">
        <v>2.2000000000000002</v>
      </c>
      <c r="S145" s="29">
        <v>16.399999999999999</v>
      </c>
      <c r="T145" s="29">
        <v>0.17</v>
      </c>
      <c r="U145" s="29"/>
    </row>
    <row r="146" spans="1:21" s="30" customFormat="1" ht="15" customHeight="1" x14ac:dyDescent="0.3">
      <c r="A146" s="29">
        <v>494</v>
      </c>
      <c r="B146" s="28" t="s">
        <v>118</v>
      </c>
      <c r="C146" s="29" t="str">
        <f>VLOOKUP(A146,'1_문헌특성'!A:W,3,0)</f>
        <v>RCT</v>
      </c>
      <c r="D146" s="28" t="s">
        <v>475</v>
      </c>
      <c r="E146" s="28" t="s">
        <v>180</v>
      </c>
      <c r="F146" s="28" t="s">
        <v>437</v>
      </c>
      <c r="G146" s="28" t="s">
        <v>380</v>
      </c>
      <c r="H146" s="28" t="s">
        <v>57</v>
      </c>
      <c r="I146" s="29" t="s">
        <v>58</v>
      </c>
      <c r="J146" s="29">
        <v>25</v>
      </c>
      <c r="K146" s="29"/>
      <c r="L146" s="29"/>
      <c r="M146" s="29">
        <v>23</v>
      </c>
      <c r="N146" s="29"/>
      <c r="O146" s="29"/>
      <c r="P146" s="29">
        <v>-1.78</v>
      </c>
      <c r="Q146" s="29">
        <v>19.579999999999998</v>
      </c>
      <c r="R146" s="29">
        <v>0.2</v>
      </c>
      <c r="S146" s="29">
        <v>19.23</v>
      </c>
      <c r="T146" s="29">
        <v>0.99</v>
      </c>
      <c r="U146" s="29"/>
    </row>
    <row r="147" spans="1:21" s="30" customFormat="1" ht="15" customHeight="1" x14ac:dyDescent="0.3">
      <c r="A147" s="29">
        <v>494</v>
      </c>
      <c r="B147" s="28" t="s">
        <v>118</v>
      </c>
      <c r="C147" s="29" t="str">
        <f>VLOOKUP(A147,'1_문헌특성'!A:W,3,0)</f>
        <v>RCT</v>
      </c>
      <c r="D147" s="28" t="s">
        <v>475</v>
      </c>
      <c r="E147" s="28" t="s">
        <v>180</v>
      </c>
      <c r="F147" s="28" t="s">
        <v>437</v>
      </c>
      <c r="G147" s="28" t="s">
        <v>383</v>
      </c>
      <c r="H147" s="28" t="s">
        <v>57</v>
      </c>
      <c r="I147" s="29" t="s">
        <v>367</v>
      </c>
      <c r="J147" s="29">
        <v>27</v>
      </c>
      <c r="K147" s="29">
        <v>73.849999999999994</v>
      </c>
      <c r="L147" s="29">
        <v>33.840000000000003</v>
      </c>
      <c r="M147" s="29">
        <v>25</v>
      </c>
      <c r="N147" s="29">
        <v>66.400000000000006</v>
      </c>
      <c r="O147" s="29">
        <v>34.75</v>
      </c>
      <c r="P147" s="29"/>
      <c r="Q147" s="29"/>
      <c r="R147" s="29"/>
      <c r="S147" s="29"/>
      <c r="T147" s="29"/>
      <c r="U147" s="29"/>
    </row>
    <row r="148" spans="1:21" s="30" customFormat="1" ht="15" customHeight="1" x14ac:dyDescent="0.3">
      <c r="A148" s="29">
        <v>494</v>
      </c>
      <c r="B148" s="28" t="s">
        <v>118</v>
      </c>
      <c r="C148" s="29" t="str">
        <f>VLOOKUP(A148,'1_문헌특성'!A:W,3,0)</f>
        <v>RCT</v>
      </c>
      <c r="D148" s="28" t="s">
        <v>475</v>
      </c>
      <c r="E148" s="28" t="s">
        <v>180</v>
      </c>
      <c r="F148" s="28" t="s">
        <v>437</v>
      </c>
      <c r="G148" s="28" t="s">
        <v>383</v>
      </c>
      <c r="H148" s="28" t="s">
        <v>57</v>
      </c>
      <c r="I148" s="29" t="s">
        <v>168</v>
      </c>
      <c r="J148" s="29">
        <v>25</v>
      </c>
      <c r="K148" s="29"/>
      <c r="L148" s="29"/>
      <c r="M148" s="29">
        <v>23</v>
      </c>
      <c r="N148" s="29"/>
      <c r="O148" s="29"/>
      <c r="P148" s="29">
        <v>11.15</v>
      </c>
      <c r="Q148" s="29">
        <v>33.33</v>
      </c>
      <c r="R148" s="29">
        <v>-1.28</v>
      </c>
      <c r="S148" s="29">
        <v>32.409999999999997</v>
      </c>
      <c r="T148" s="29">
        <v>0.37</v>
      </c>
      <c r="U148" s="29"/>
    </row>
    <row r="149" spans="1:21" s="30" customFormat="1" ht="15" customHeight="1" x14ac:dyDescent="0.3">
      <c r="A149" s="29">
        <v>494</v>
      </c>
      <c r="B149" s="28" t="s">
        <v>118</v>
      </c>
      <c r="C149" s="29" t="str">
        <f>VLOOKUP(A149,'1_문헌특성'!A:W,3,0)</f>
        <v>RCT</v>
      </c>
      <c r="D149" s="28" t="s">
        <v>475</v>
      </c>
      <c r="E149" s="28" t="s">
        <v>180</v>
      </c>
      <c r="F149" s="28" t="s">
        <v>437</v>
      </c>
      <c r="G149" s="28" t="s">
        <v>383</v>
      </c>
      <c r="H149" s="28" t="s">
        <v>57</v>
      </c>
      <c r="I149" s="29" t="s">
        <v>450</v>
      </c>
      <c r="J149" s="29">
        <v>25</v>
      </c>
      <c r="K149" s="29"/>
      <c r="L149" s="29"/>
      <c r="M149" s="29">
        <v>23</v>
      </c>
      <c r="N149" s="29"/>
      <c r="O149" s="29"/>
      <c r="P149" s="29">
        <v>10.3</v>
      </c>
      <c r="Q149" s="29">
        <v>44.36</v>
      </c>
      <c r="R149" s="29">
        <v>-6.56</v>
      </c>
      <c r="S149" s="29">
        <v>39.67</v>
      </c>
      <c r="T149" s="29">
        <v>0.14000000000000001</v>
      </c>
      <c r="U149" s="29"/>
    </row>
    <row r="150" spans="1:21" s="30" customFormat="1" ht="15" customHeight="1" x14ac:dyDescent="0.3">
      <c r="A150" s="29">
        <v>494</v>
      </c>
      <c r="B150" s="28" t="s">
        <v>118</v>
      </c>
      <c r="C150" s="29" t="str">
        <f>VLOOKUP(A150,'1_문헌특성'!A:W,3,0)</f>
        <v>RCT</v>
      </c>
      <c r="D150" s="28" t="s">
        <v>475</v>
      </c>
      <c r="E150" s="28" t="s">
        <v>180</v>
      </c>
      <c r="F150" s="28" t="s">
        <v>437</v>
      </c>
      <c r="G150" s="28" t="s">
        <v>383</v>
      </c>
      <c r="H150" s="28" t="s">
        <v>57</v>
      </c>
      <c r="I150" s="29" t="s">
        <v>58</v>
      </c>
      <c r="J150" s="29">
        <v>25</v>
      </c>
      <c r="K150" s="29"/>
      <c r="L150" s="29"/>
      <c r="M150" s="29">
        <v>23</v>
      </c>
      <c r="N150" s="29"/>
      <c r="O150" s="29"/>
      <c r="P150" s="29">
        <v>-0.15</v>
      </c>
      <c r="Q150" s="29">
        <v>34.18</v>
      </c>
      <c r="R150" s="29">
        <v>1.1200000000000001</v>
      </c>
      <c r="S150" s="29">
        <v>41.14</v>
      </c>
      <c r="T150" s="29">
        <v>0.61</v>
      </c>
      <c r="U150" s="29"/>
    </row>
    <row r="151" spans="1:21" s="30" customFormat="1" ht="15" customHeight="1" x14ac:dyDescent="0.3">
      <c r="A151" s="29">
        <v>494</v>
      </c>
      <c r="B151" s="28" t="s">
        <v>118</v>
      </c>
      <c r="C151" s="29" t="str">
        <f>VLOOKUP(A151,'1_문헌특성'!A:W,3,0)</f>
        <v>RCT</v>
      </c>
      <c r="D151" s="28" t="s">
        <v>475</v>
      </c>
      <c r="E151" s="28" t="s">
        <v>180</v>
      </c>
      <c r="F151" s="28" t="s">
        <v>437</v>
      </c>
      <c r="G151" s="28" t="s">
        <v>384</v>
      </c>
      <c r="H151" s="28" t="s">
        <v>57</v>
      </c>
      <c r="I151" s="29" t="s">
        <v>367</v>
      </c>
      <c r="J151" s="29">
        <v>27</v>
      </c>
      <c r="K151" s="29">
        <v>65.63</v>
      </c>
      <c r="L151" s="29">
        <v>16.5</v>
      </c>
      <c r="M151" s="29">
        <v>25</v>
      </c>
      <c r="N151" s="29">
        <v>59.96</v>
      </c>
      <c r="O151" s="29">
        <v>22.78</v>
      </c>
      <c r="P151" s="29"/>
      <c r="Q151" s="29"/>
      <c r="R151" s="29"/>
      <c r="S151" s="29"/>
      <c r="T151" s="29"/>
      <c r="U151" s="29"/>
    </row>
    <row r="152" spans="1:21" s="30" customFormat="1" ht="15" customHeight="1" x14ac:dyDescent="0.3">
      <c r="A152" s="29">
        <v>494</v>
      </c>
      <c r="B152" s="28" t="s">
        <v>118</v>
      </c>
      <c r="C152" s="29" t="str">
        <f>VLOOKUP(A152,'1_문헌특성'!A:W,3,0)</f>
        <v>RCT</v>
      </c>
      <c r="D152" s="28" t="s">
        <v>475</v>
      </c>
      <c r="E152" s="28" t="s">
        <v>180</v>
      </c>
      <c r="F152" s="28" t="s">
        <v>437</v>
      </c>
      <c r="G152" s="28" t="s">
        <v>384</v>
      </c>
      <c r="H152" s="28" t="s">
        <v>57</v>
      </c>
      <c r="I152" s="29" t="s">
        <v>168</v>
      </c>
      <c r="J152" s="29">
        <v>25</v>
      </c>
      <c r="K152" s="29"/>
      <c r="L152" s="29"/>
      <c r="M152" s="29">
        <v>23</v>
      </c>
      <c r="N152" s="29"/>
      <c r="O152" s="29"/>
      <c r="P152" s="29">
        <v>5.93</v>
      </c>
      <c r="Q152" s="29">
        <v>15.19</v>
      </c>
      <c r="R152" s="29">
        <v>1.44</v>
      </c>
      <c r="S152" s="29">
        <v>12.27</v>
      </c>
      <c r="T152" s="29">
        <v>0.41</v>
      </c>
      <c r="U152" s="29"/>
    </row>
    <row r="153" spans="1:21" s="30" customFormat="1" ht="15" customHeight="1" x14ac:dyDescent="0.3">
      <c r="A153" s="29">
        <v>494</v>
      </c>
      <c r="B153" s="28" t="s">
        <v>118</v>
      </c>
      <c r="C153" s="29" t="str">
        <f>VLOOKUP(A153,'1_문헌특성'!A:W,3,0)</f>
        <v>RCT</v>
      </c>
      <c r="D153" s="28" t="s">
        <v>475</v>
      </c>
      <c r="E153" s="28" t="s">
        <v>180</v>
      </c>
      <c r="F153" s="28" t="s">
        <v>437</v>
      </c>
      <c r="G153" s="28" t="s">
        <v>384</v>
      </c>
      <c r="H153" s="28" t="s">
        <v>57</v>
      </c>
      <c r="I153" s="29" t="s">
        <v>450</v>
      </c>
      <c r="J153" s="29">
        <v>25</v>
      </c>
      <c r="K153" s="29"/>
      <c r="L153" s="29"/>
      <c r="M153" s="29">
        <v>23</v>
      </c>
      <c r="N153" s="29"/>
      <c r="O153" s="29"/>
      <c r="P153" s="29">
        <v>8.74</v>
      </c>
      <c r="Q153" s="29">
        <v>16.57</v>
      </c>
      <c r="R153" s="29">
        <v>10.88</v>
      </c>
      <c r="S153" s="29">
        <v>13.19</v>
      </c>
      <c r="T153" s="29">
        <v>0.5</v>
      </c>
      <c r="U153" s="29"/>
    </row>
    <row r="154" spans="1:21" s="30" customFormat="1" ht="15" customHeight="1" x14ac:dyDescent="0.3">
      <c r="A154" s="29">
        <v>494</v>
      </c>
      <c r="B154" s="28" t="s">
        <v>118</v>
      </c>
      <c r="C154" s="29" t="str">
        <f>VLOOKUP(A154,'1_문헌특성'!A:W,3,0)</f>
        <v>RCT</v>
      </c>
      <c r="D154" s="28" t="s">
        <v>475</v>
      </c>
      <c r="E154" s="28" t="s">
        <v>180</v>
      </c>
      <c r="F154" s="28" t="s">
        <v>437</v>
      </c>
      <c r="G154" s="28" t="s">
        <v>384</v>
      </c>
      <c r="H154" s="28" t="s">
        <v>57</v>
      </c>
      <c r="I154" s="29" t="s">
        <v>58</v>
      </c>
      <c r="J154" s="29">
        <v>25</v>
      </c>
      <c r="K154" s="29"/>
      <c r="L154" s="29"/>
      <c r="M154" s="29">
        <v>23</v>
      </c>
      <c r="N154" s="29"/>
      <c r="O154" s="29"/>
      <c r="P154" s="29">
        <v>9.67</v>
      </c>
      <c r="Q154" s="29">
        <v>19.190000000000001</v>
      </c>
      <c r="R154" s="29">
        <v>4.28</v>
      </c>
      <c r="S154" s="29">
        <v>15.18</v>
      </c>
      <c r="T154" s="29">
        <v>0.44</v>
      </c>
      <c r="U154" s="29"/>
    </row>
    <row r="155" spans="1:21" s="30" customFormat="1" ht="15" customHeight="1" x14ac:dyDescent="0.3">
      <c r="A155" s="29">
        <v>3047</v>
      </c>
      <c r="B155" s="28" t="s">
        <v>119</v>
      </c>
      <c r="C155" s="29" t="str">
        <f>VLOOKUP(A155,'1_문헌특성'!A:W,3,0)</f>
        <v>RCT</v>
      </c>
      <c r="D155" s="28" t="s">
        <v>475</v>
      </c>
      <c r="E155" s="28" t="s">
        <v>180</v>
      </c>
      <c r="F155" s="28" t="s">
        <v>438</v>
      </c>
      <c r="G155" s="29" t="s">
        <v>133</v>
      </c>
      <c r="H155" s="29" t="s">
        <v>134</v>
      </c>
      <c r="I155" s="29" t="s">
        <v>367</v>
      </c>
      <c r="J155" s="29">
        <v>8</v>
      </c>
      <c r="K155" s="29">
        <v>210.2</v>
      </c>
      <c r="L155" s="29">
        <v>98.6</v>
      </c>
      <c r="M155" s="29">
        <v>8</v>
      </c>
      <c r="N155" s="29">
        <v>197.6</v>
      </c>
      <c r="O155" s="29">
        <v>93.7</v>
      </c>
      <c r="P155" s="29"/>
      <c r="Q155" s="29"/>
      <c r="R155" s="29"/>
      <c r="S155" s="29"/>
      <c r="T155" s="29"/>
      <c r="U155" s="29"/>
    </row>
    <row r="156" spans="1:21" s="30" customFormat="1" ht="15" customHeight="1" x14ac:dyDescent="0.3">
      <c r="A156" s="29">
        <v>3047</v>
      </c>
      <c r="B156" s="28" t="s">
        <v>119</v>
      </c>
      <c r="C156" s="29" t="str">
        <f>VLOOKUP(A156,'1_문헌특성'!A:W,3,0)</f>
        <v>RCT</v>
      </c>
      <c r="D156" s="28" t="s">
        <v>475</v>
      </c>
      <c r="E156" s="28" t="s">
        <v>180</v>
      </c>
      <c r="F156" s="28" t="s">
        <v>438</v>
      </c>
      <c r="G156" s="29" t="s">
        <v>133</v>
      </c>
      <c r="H156" s="29" t="s">
        <v>134</v>
      </c>
      <c r="I156" s="29" t="s">
        <v>450</v>
      </c>
      <c r="J156" s="29">
        <v>8</v>
      </c>
      <c r="K156" s="29">
        <v>243.5</v>
      </c>
      <c r="L156" s="29">
        <v>110.2</v>
      </c>
      <c r="M156" s="29">
        <v>8</v>
      </c>
      <c r="N156" s="29">
        <v>196.8</v>
      </c>
      <c r="O156" s="29">
        <v>87.7</v>
      </c>
      <c r="P156" s="29">
        <v>33.200000000000003</v>
      </c>
      <c r="Q156" s="29">
        <v>25.1</v>
      </c>
      <c r="R156" s="29">
        <v>-0.7</v>
      </c>
      <c r="S156" s="29">
        <v>31.4</v>
      </c>
      <c r="T156" s="29">
        <v>0.03</v>
      </c>
      <c r="U156" s="29"/>
    </row>
    <row r="157" spans="1:21" s="30" customFormat="1" ht="15" customHeight="1" x14ac:dyDescent="0.3">
      <c r="A157" s="29">
        <v>3047</v>
      </c>
      <c r="B157" s="28" t="s">
        <v>119</v>
      </c>
      <c r="C157" s="29" t="str">
        <f>VLOOKUP(A157,'1_문헌특성'!A:W,3,0)</f>
        <v>RCT</v>
      </c>
      <c r="D157" s="28" t="s">
        <v>475</v>
      </c>
      <c r="E157" s="28" t="s">
        <v>180</v>
      </c>
      <c r="F157" s="28" t="s">
        <v>438</v>
      </c>
      <c r="G157" s="29" t="s">
        <v>133</v>
      </c>
      <c r="H157" s="29" t="s">
        <v>134</v>
      </c>
      <c r="I157" s="29" t="s">
        <v>132</v>
      </c>
      <c r="J157" s="29">
        <v>8</v>
      </c>
      <c r="K157" s="29">
        <v>244</v>
      </c>
      <c r="L157" s="29">
        <v>120.4</v>
      </c>
      <c r="M157" s="29">
        <v>8</v>
      </c>
      <c r="N157" s="29">
        <v>183.7</v>
      </c>
      <c r="O157" s="29">
        <v>94.7</v>
      </c>
      <c r="P157" s="29">
        <v>32.1</v>
      </c>
      <c r="Q157" s="29">
        <v>26.2</v>
      </c>
      <c r="R157" s="29">
        <v>-3.8</v>
      </c>
      <c r="S157" s="29">
        <v>32.9</v>
      </c>
      <c r="T157" s="29">
        <v>0.01</v>
      </c>
      <c r="U157" s="29"/>
    </row>
    <row r="158" spans="1:21" s="30" customFormat="1" ht="15" customHeight="1" x14ac:dyDescent="0.3">
      <c r="A158" s="29">
        <v>3047</v>
      </c>
      <c r="B158" s="28" t="s">
        <v>119</v>
      </c>
      <c r="C158" s="29" t="str">
        <f>VLOOKUP(A158,'1_문헌특성'!A:W,3,0)</f>
        <v>RCT</v>
      </c>
      <c r="D158" s="28" t="s">
        <v>475</v>
      </c>
      <c r="E158" s="28" t="s">
        <v>180</v>
      </c>
      <c r="F158" s="28" t="s">
        <v>438</v>
      </c>
      <c r="G158" s="29" t="s">
        <v>213</v>
      </c>
      <c r="H158" s="29" t="s">
        <v>135</v>
      </c>
      <c r="I158" s="29" t="s">
        <v>367</v>
      </c>
      <c r="J158" s="29">
        <v>8</v>
      </c>
      <c r="K158" s="29">
        <v>25.1</v>
      </c>
      <c r="L158" s="29">
        <v>18.899999999999999</v>
      </c>
      <c r="M158" s="29">
        <v>8</v>
      </c>
      <c r="N158" s="29">
        <v>21.6</v>
      </c>
      <c r="O158" s="29">
        <v>11.2</v>
      </c>
      <c r="P158" s="29"/>
      <c r="Q158" s="29"/>
      <c r="R158" s="29"/>
      <c r="S158" s="29"/>
      <c r="T158" s="29"/>
      <c r="U158" s="29"/>
    </row>
    <row r="159" spans="1:21" s="30" customFormat="1" ht="15" customHeight="1" x14ac:dyDescent="0.3">
      <c r="A159" s="29">
        <v>3047</v>
      </c>
      <c r="B159" s="28" t="s">
        <v>119</v>
      </c>
      <c r="C159" s="29" t="str">
        <f>VLOOKUP(A159,'1_문헌특성'!A:W,3,0)</f>
        <v>RCT</v>
      </c>
      <c r="D159" s="28" t="s">
        <v>475</v>
      </c>
      <c r="E159" s="28" t="s">
        <v>180</v>
      </c>
      <c r="F159" s="28" t="s">
        <v>438</v>
      </c>
      <c r="G159" s="29" t="s">
        <v>213</v>
      </c>
      <c r="H159" s="29" t="s">
        <v>135</v>
      </c>
      <c r="I159" s="29" t="s">
        <v>450</v>
      </c>
      <c r="J159" s="29">
        <v>8</v>
      </c>
      <c r="K159" s="29">
        <v>19.100000000000001</v>
      </c>
      <c r="L159" s="29">
        <v>10.1</v>
      </c>
      <c r="M159" s="29">
        <v>8</v>
      </c>
      <c r="N159" s="29">
        <v>22.3</v>
      </c>
      <c r="O159" s="29">
        <v>10</v>
      </c>
      <c r="P159" s="29">
        <v>-5.9</v>
      </c>
      <c r="Q159" s="29">
        <v>10</v>
      </c>
      <c r="R159" s="29">
        <v>0.6</v>
      </c>
      <c r="S159" s="29">
        <v>2.4</v>
      </c>
      <c r="T159" s="29" t="s">
        <v>169</v>
      </c>
      <c r="U159" s="29"/>
    </row>
    <row r="160" spans="1:21" s="36" customFormat="1" ht="15" customHeight="1" x14ac:dyDescent="0.3">
      <c r="A160" s="29">
        <v>3047</v>
      </c>
      <c r="B160" s="28" t="s">
        <v>119</v>
      </c>
      <c r="C160" s="29" t="str">
        <f>VLOOKUP(A160,'1_문헌특성'!A:W,3,0)</f>
        <v>RCT</v>
      </c>
      <c r="D160" s="28" t="s">
        <v>475</v>
      </c>
      <c r="E160" s="28" t="s">
        <v>180</v>
      </c>
      <c r="F160" s="28" t="s">
        <v>438</v>
      </c>
      <c r="G160" s="29" t="s">
        <v>213</v>
      </c>
      <c r="H160" s="29" t="s">
        <v>135</v>
      </c>
      <c r="I160" s="29" t="s">
        <v>132</v>
      </c>
      <c r="J160" s="29">
        <v>8</v>
      </c>
      <c r="K160" s="29">
        <v>20.2</v>
      </c>
      <c r="L160" s="29">
        <v>12</v>
      </c>
      <c r="M160" s="29">
        <v>8</v>
      </c>
      <c r="N160" s="29">
        <v>23.6</v>
      </c>
      <c r="O160" s="29">
        <v>10.8</v>
      </c>
      <c r="P160" s="29">
        <v>-5.5</v>
      </c>
      <c r="Q160" s="29">
        <v>11.9</v>
      </c>
      <c r="R160" s="29">
        <v>0.7</v>
      </c>
      <c r="S160" s="29">
        <v>2.2999999999999998</v>
      </c>
      <c r="T160" s="29" t="s">
        <v>169</v>
      </c>
      <c r="U160" s="29"/>
    </row>
    <row r="161" spans="1:21" s="36" customFormat="1" ht="15" customHeight="1" x14ac:dyDescent="0.3">
      <c r="A161" s="29">
        <v>3047</v>
      </c>
      <c r="B161" s="28" t="s">
        <v>119</v>
      </c>
      <c r="C161" s="29" t="str">
        <f>VLOOKUP(A161,'1_문헌특성'!A:W,3,0)</f>
        <v>RCT</v>
      </c>
      <c r="D161" s="28" t="s">
        <v>475</v>
      </c>
      <c r="E161" s="28" t="s">
        <v>180</v>
      </c>
      <c r="F161" s="28" t="s">
        <v>438</v>
      </c>
      <c r="G161" s="29" t="s">
        <v>50</v>
      </c>
      <c r="H161" s="29" t="s">
        <v>153</v>
      </c>
      <c r="I161" s="29" t="s">
        <v>367</v>
      </c>
      <c r="J161" s="29">
        <v>8</v>
      </c>
      <c r="K161" s="29">
        <v>0.55000000000000004</v>
      </c>
      <c r="L161" s="29">
        <v>0.24</v>
      </c>
      <c r="M161" s="29">
        <v>8</v>
      </c>
      <c r="N161" s="29">
        <v>0.46</v>
      </c>
      <c r="O161" s="29">
        <v>0.22</v>
      </c>
      <c r="P161" s="29"/>
      <c r="Q161" s="29"/>
      <c r="R161" s="29"/>
      <c r="S161" s="29"/>
      <c r="T161" s="29"/>
      <c r="U161" s="29"/>
    </row>
    <row r="162" spans="1:21" s="36" customFormat="1" ht="15" customHeight="1" x14ac:dyDescent="0.3">
      <c r="A162" s="29">
        <v>3047</v>
      </c>
      <c r="B162" s="28" t="s">
        <v>119</v>
      </c>
      <c r="C162" s="29" t="str">
        <f>VLOOKUP(A162,'1_문헌특성'!A:W,3,0)</f>
        <v>RCT</v>
      </c>
      <c r="D162" s="28" t="s">
        <v>475</v>
      </c>
      <c r="E162" s="28" t="s">
        <v>180</v>
      </c>
      <c r="F162" s="28" t="s">
        <v>438</v>
      </c>
      <c r="G162" s="29" t="s">
        <v>50</v>
      </c>
      <c r="H162" s="29" t="s">
        <v>153</v>
      </c>
      <c r="I162" s="29" t="s">
        <v>450</v>
      </c>
      <c r="J162" s="29">
        <v>8</v>
      </c>
      <c r="K162" s="29">
        <v>0.62</v>
      </c>
      <c r="L162" s="29">
        <v>0.18</v>
      </c>
      <c r="M162" s="29">
        <v>8</v>
      </c>
      <c r="N162" s="29">
        <v>0.45</v>
      </c>
      <c r="O162" s="29">
        <v>0.2</v>
      </c>
      <c r="P162" s="29">
        <v>7.0000000000000007E-2</v>
      </c>
      <c r="Q162" s="29">
        <v>0.11</v>
      </c>
      <c r="R162" s="29">
        <v>-0.01</v>
      </c>
      <c r="S162" s="29">
        <v>0.13</v>
      </c>
      <c r="T162" s="29">
        <v>1E-3</v>
      </c>
      <c r="U162" s="29"/>
    </row>
    <row r="163" spans="1:21" s="36" customFormat="1" ht="15" customHeight="1" x14ac:dyDescent="0.3">
      <c r="A163" s="29">
        <v>3047</v>
      </c>
      <c r="B163" s="28" t="s">
        <v>119</v>
      </c>
      <c r="C163" s="29" t="str">
        <f>VLOOKUP(A163,'1_문헌특성'!A:W,3,0)</f>
        <v>RCT</v>
      </c>
      <c r="D163" s="28" t="s">
        <v>475</v>
      </c>
      <c r="E163" s="28" t="s">
        <v>180</v>
      </c>
      <c r="F163" s="28" t="s">
        <v>438</v>
      </c>
      <c r="G163" s="29" t="s">
        <v>50</v>
      </c>
      <c r="H163" s="29" t="s">
        <v>153</v>
      </c>
      <c r="I163" s="29" t="s">
        <v>132</v>
      </c>
      <c r="J163" s="29">
        <v>8</v>
      </c>
      <c r="K163" s="29">
        <v>0.57999999999999996</v>
      </c>
      <c r="L163" s="29">
        <v>0.21</v>
      </c>
      <c r="M163" s="29">
        <v>8</v>
      </c>
      <c r="N163" s="29">
        <v>0.44</v>
      </c>
      <c r="O163" s="29">
        <v>0.22</v>
      </c>
      <c r="P163" s="29">
        <v>0.03</v>
      </c>
      <c r="Q163" s="29">
        <v>0.12</v>
      </c>
      <c r="R163" s="29">
        <v>-0.02</v>
      </c>
      <c r="S163" s="29">
        <v>0.08</v>
      </c>
      <c r="T163" s="29">
        <v>0.03</v>
      </c>
      <c r="U163" s="29"/>
    </row>
    <row r="164" spans="1:21" s="36" customFormat="1" ht="15" customHeight="1" x14ac:dyDescent="0.3">
      <c r="A164" s="29">
        <v>3047</v>
      </c>
      <c r="B164" s="28" t="s">
        <v>119</v>
      </c>
      <c r="C164" s="29" t="str">
        <f>VLOOKUP(A164,'1_문헌특성'!A:W,3,0)</f>
        <v>RCT</v>
      </c>
      <c r="D164" s="28" t="s">
        <v>475</v>
      </c>
      <c r="E164" s="28" t="s">
        <v>180</v>
      </c>
      <c r="F164" s="28" t="s">
        <v>438</v>
      </c>
      <c r="G164" s="29" t="s">
        <v>54</v>
      </c>
      <c r="H164" s="29" t="s">
        <v>55</v>
      </c>
      <c r="I164" s="29" t="s">
        <v>367</v>
      </c>
      <c r="J164" s="29">
        <v>8</v>
      </c>
      <c r="K164" s="29">
        <v>74.2</v>
      </c>
      <c r="L164" s="29">
        <v>24.09</v>
      </c>
      <c r="M164" s="29">
        <v>8</v>
      </c>
      <c r="N164" s="29">
        <v>69.98</v>
      </c>
      <c r="O164" s="29">
        <v>15.56</v>
      </c>
      <c r="P164" s="29"/>
      <c r="Q164" s="29"/>
      <c r="R164" s="29"/>
      <c r="S164" s="29"/>
      <c r="T164" s="29"/>
      <c r="U164" s="29"/>
    </row>
    <row r="165" spans="1:21" s="36" customFormat="1" ht="15" customHeight="1" x14ac:dyDescent="0.3">
      <c r="A165" s="29">
        <v>3047</v>
      </c>
      <c r="B165" s="28" t="s">
        <v>119</v>
      </c>
      <c r="C165" s="29" t="str">
        <f>VLOOKUP(A165,'1_문헌특성'!A:W,3,0)</f>
        <v>RCT</v>
      </c>
      <c r="D165" s="28" t="s">
        <v>475</v>
      </c>
      <c r="E165" s="28" t="s">
        <v>180</v>
      </c>
      <c r="F165" s="28" t="s">
        <v>438</v>
      </c>
      <c r="G165" s="29" t="s">
        <v>54</v>
      </c>
      <c r="H165" s="29" t="s">
        <v>55</v>
      </c>
      <c r="I165" s="29" t="s">
        <v>450</v>
      </c>
      <c r="J165" s="29">
        <v>8</v>
      </c>
      <c r="K165" s="29">
        <v>80.75</v>
      </c>
      <c r="L165" s="29">
        <v>20.37</v>
      </c>
      <c r="M165" s="29">
        <v>8</v>
      </c>
      <c r="N165" s="29">
        <v>69.680000000000007</v>
      </c>
      <c r="O165" s="29">
        <v>14.36</v>
      </c>
      <c r="P165" s="29">
        <v>6.33</v>
      </c>
      <c r="Q165" s="29">
        <v>10.119999999999999</v>
      </c>
      <c r="R165" s="29">
        <v>-0.3</v>
      </c>
      <c r="S165" s="29">
        <v>12.82</v>
      </c>
      <c r="T165" s="29">
        <v>0.02</v>
      </c>
      <c r="U165" s="29"/>
    </row>
    <row r="166" spans="1:21" s="36" customFormat="1" ht="15" customHeight="1" x14ac:dyDescent="0.3">
      <c r="A166" s="29">
        <v>3047</v>
      </c>
      <c r="B166" s="28" t="s">
        <v>119</v>
      </c>
      <c r="C166" s="29" t="str">
        <f>VLOOKUP(A166,'1_문헌특성'!A:W,3,0)</f>
        <v>RCT</v>
      </c>
      <c r="D166" s="28" t="s">
        <v>475</v>
      </c>
      <c r="E166" s="28" t="s">
        <v>180</v>
      </c>
      <c r="F166" s="28" t="s">
        <v>438</v>
      </c>
      <c r="G166" s="29" t="s">
        <v>54</v>
      </c>
      <c r="H166" s="29" t="s">
        <v>55</v>
      </c>
      <c r="I166" s="29" t="s">
        <v>132</v>
      </c>
      <c r="J166" s="29">
        <v>8</v>
      </c>
      <c r="K166" s="29">
        <v>77.459999999999994</v>
      </c>
      <c r="L166" s="29">
        <v>19.760000000000002</v>
      </c>
      <c r="M166" s="29">
        <v>8</v>
      </c>
      <c r="N166" s="29">
        <v>68.930000000000007</v>
      </c>
      <c r="O166" s="29">
        <v>17.93</v>
      </c>
      <c r="P166" s="29">
        <v>3.04</v>
      </c>
      <c r="Q166" s="29">
        <v>9.2899999999999991</v>
      </c>
      <c r="R166" s="29">
        <v>-1.05</v>
      </c>
      <c r="S166" s="29">
        <v>9.64</v>
      </c>
      <c r="T166" s="29" t="s">
        <v>169</v>
      </c>
      <c r="U166" s="29"/>
    </row>
    <row r="167" spans="1:21" s="36" customFormat="1" ht="15" customHeight="1" x14ac:dyDescent="0.3">
      <c r="A167" s="29">
        <v>3047</v>
      </c>
      <c r="B167" s="28" t="s">
        <v>119</v>
      </c>
      <c r="C167" s="29" t="str">
        <f>VLOOKUP(A167,'1_문헌특성'!A:W,3,0)</f>
        <v>RCT</v>
      </c>
      <c r="D167" s="28" t="s">
        <v>475</v>
      </c>
      <c r="E167" s="28" t="s">
        <v>180</v>
      </c>
      <c r="F167" s="28" t="s">
        <v>438</v>
      </c>
      <c r="G167" s="29" t="s">
        <v>346</v>
      </c>
      <c r="H167" s="29" t="s">
        <v>139</v>
      </c>
      <c r="I167" s="29" t="s">
        <v>367</v>
      </c>
      <c r="J167" s="29">
        <v>8</v>
      </c>
      <c r="K167" s="29">
        <v>35.6</v>
      </c>
      <c r="L167" s="29">
        <v>7.9</v>
      </c>
      <c r="M167" s="29">
        <v>8</v>
      </c>
      <c r="N167" s="29">
        <v>36.9</v>
      </c>
      <c r="O167" s="29">
        <v>9.9</v>
      </c>
      <c r="P167" s="29"/>
      <c r="Q167" s="29"/>
      <c r="R167" s="29"/>
      <c r="S167" s="29"/>
      <c r="T167" s="29"/>
      <c r="U167" s="29"/>
    </row>
    <row r="168" spans="1:21" s="36" customFormat="1" ht="15" customHeight="1" x14ac:dyDescent="0.3">
      <c r="A168" s="29">
        <v>3047</v>
      </c>
      <c r="B168" s="28" t="s">
        <v>119</v>
      </c>
      <c r="C168" s="29" t="str">
        <f>VLOOKUP(A168,'1_문헌특성'!A:W,3,0)</f>
        <v>RCT</v>
      </c>
      <c r="D168" s="28" t="s">
        <v>475</v>
      </c>
      <c r="E168" s="28" t="s">
        <v>180</v>
      </c>
      <c r="F168" s="28" t="s">
        <v>438</v>
      </c>
      <c r="G168" s="29" t="s">
        <v>346</v>
      </c>
      <c r="H168" s="29" t="s">
        <v>139</v>
      </c>
      <c r="I168" s="29" t="s">
        <v>450</v>
      </c>
      <c r="J168" s="29">
        <v>8</v>
      </c>
      <c r="K168" s="29">
        <v>31</v>
      </c>
      <c r="L168" s="29">
        <v>5.5</v>
      </c>
      <c r="M168" s="29">
        <v>8</v>
      </c>
      <c r="N168" s="29">
        <v>35.4</v>
      </c>
      <c r="O168" s="29">
        <v>7.5</v>
      </c>
      <c r="P168" s="29">
        <v>-4.5999999999999996</v>
      </c>
      <c r="Q168" s="29">
        <v>10.4</v>
      </c>
      <c r="R168" s="29">
        <v>-1.4</v>
      </c>
      <c r="S168" s="29">
        <v>7.3</v>
      </c>
      <c r="T168" s="29" t="s">
        <v>169</v>
      </c>
      <c r="U168" s="29"/>
    </row>
    <row r="169" spans="1:21" s="36" customFormat="1" ht="15" customHeight="1" x14ac:dyDescent="0.3">
      <c r="A169" s="29">
        <v>3047</v>
      </c>
      <c r="B169" s="28" t="s">
        <v>119</v>
      </c>
      <c r="C169" s="29" t="str">
        <f>VLOOKUP(A169,'1_문헌특성'!A:W,3,0)</f>
        <v>RCT</v>
      </c>
      <c r="D169" s="28" t="s">
        <v>475</v>
      </c>
      <c r="E169" s="28" t="s">
        <v>180</v>
      </c>
      <c r="F169" s="28" t="s">
        <v>438</v>
      </c>
      <c r="G169" s="29" t="s">
        <v>346</v>
      </c>
      <c r="H169" s="29" t="s">
        <v>139</v>
      </c>
      <c r="I169" s="29" t="s">
        <v>132</v>
      </c>
      <c r="J169" s="29">
        <v>8</v>
      </c>
      <c r="K169" s="29">
        <v>31.4</v>
      </c>
      <c r="L169" s="29">
        <v>6.6</v>
      </c>
      <c r="M169" s="29">
        <v>8</v>
      </c>
      <c r="N169" s="29">
        <v>38.4</v>
      </c>
      <c r="O169" s="29">
        <v>9</v>
      </c>
      <c r="P169" s="29">
        <v>-4.2</v>
      </c>
      <c r="Q169" s="29">
        <v>11.3</v>
      </c>
      <c r="R169" s="29">
        <v>1.5</v>
      </c>
      <c r="S169" s="29">
        <v>7.1</v>
      </c>
      <c r="T169" s="29" t="s">
        <v>169</v>
      </c>
      <c r="U169" s="29"/>
    </row>
    <row r="170" spans="1:21" s="36" customFormat="1" ht="15" customHeight="1" x14ac:dyDescent="0.3">
      <c r="A170" s="29">
        <v>3047</v>
      </c>
      <c r="B170" s="28" t="s">
        <v>119</v>
      </c>
      <c r="C170" s="29" t="str">
        <f>VLOOKUP(A170,'1_문헌특성'!A:W,3,0)</f>
        <v>RCT</v>
      </c>
      <c r="D170" s="28" t="s">
        <v>475</v>
      </c>
      <c r="E170" s="28" t="s">
        <v>180</v>
      </c>
      <c r="F170" s="28" t="s">
        <v>438</v>
      </c>
      <c r="G170" s="29" t="s">
        <v>170</v>
      </c>
      <c r="H170" s="29" t="s">
        <v>134</v>
      </c>
      <c r="I170" s="29" t="s">
        <v>367</v>
      </c>
      <c r="J170" s="29">
        <v>8</v>
      </c>
      <c r="K170" s="29">
        <v>0.43</v>
      </c>
      <c r="L170" s="29">
        <v>0.08</v>
      </c>
      <c r="M170" s="29">
        <v>8</v>
      </c>
      <c r="N170" s="29">
        <v>0.37</v>
      </c>
      <c r="O170" s="29">
        <v>0.13</v>
      </c>
      <c r="P170" s="29"/>
      <c r="Q170" s="29"/>
      <c r="R170" s="29"/>
      <c r="S170" s="29"/>
      <c r="T170" s="29"/>
      <c r="U170" s="29"/>
    </row>
    <row r="171" spans="1:21" s="36" customFormat="1" ht="15" customHeight="1" x14ac:dyDescent="0.3">
      <c r="A171" s="29">
        <v>3047</v>
      </c>
      <c r="B171" s="28" t="s">
        <v>119</v>
      </c>
      <c r="C171" s="29" t="str">
        <f>VLOOKUP(A171,'1_문헌특성'!A:W,3,0)</f>
        <v>RCT</v>
      </c>
      <c r="D171" s="28" t="s">
        <v>475</v>
      </c>
      <c r="E171" s="28" t="s">
        <v>180</v>
      </c>
      <c r="F171" s="28" t="s">
        <v>438</v>
      </c>
      <c r="G171" s="29" t="s">
        <v>170</v>
      </c>
      <c r="H171" s="29" t="s">
        <v>134</v>
      </c>
      <c r="I171" s="29" t="s">
        <v>450</v>
      </c>
      <c r="J171" s="29">
        <v>8</v>
      </c>
      <c r="K171" s="29">
        <v>0.46</v>
      </c>
      <c r="L171" s="29">
        <v>0.05</v>
      </c>
      <c r="M171" s="29">
        <v>8</v>
      </c>
      <c r="N171" s="29">
        <v>0.37</v>
      </c>
      <c r="O171" s="29">
        <v>0.13</v>
      </c>
      <c r="P171" s="29">
        <v>0.03</v>
      </c>
      <c r="Q171" s="29">
        <v>7.0000000000000007E-2</v>
      </c>
      <c r="R171" s="29">
        <v>0</v>
      </c>
      <c r="S171" s="29">
        <v>0.06</v>
      </c>
      <c r="T171" s="29">
        <v>4.0000000000000001E-3</v>
      </c>
      <c r="U171" s="29"/>
    </row>
    <row r="172" spans="1:21" s="36" customFormat="1" ht="15" customHeight="1" x14ac:dyDescent="0.3">
      <c r="A172" s="29">
        <v>3047</v>
      </c>
      <c r="B172" s="28" t="s">
        <v>119</v>
      </c>
      <c r="C172" s="29" t="str">
        <f>VLOOKUP(A172,'1_문헌특성'!A:W,3,0)</f>
        <v>RCT</v>
      </c>
      <c r="D172" s="28" t="s">
        <v>475</v>
      </c>
      <c r="E172" s="28" t="s">
        <v>180</v>
      </c>
      <c r="F172" s="28" t="s">
        <v>438</v>
      </c>
      <c r="G172" s="29" t="s">
        <v>170</v>
      </c>
      <c r="H172" s="29" t="s">
        <v>134</v>
      </c>
      <c r="I172" s="29" t="s">
        <v>132</v>
      </c>
      <c r="J172" s="29">
        <v>8</v>
      </c>
      <c r="K172" s="29">
        <v>0.46</v>
      </c>
      <c r="L172" s="29">
        <v>0.1</v>
      </c>
      <c r="M172" s="29">
        <v>8</v>
      </c>
      <c r="N172" s="29">
        <v>0.36</v>
      </c>
      <c r="O172" s="29">
        <v>0.14000000000000001</v>
      </c>
      <c r="P172" s="29">
        <v>0.03</v>
      </c>
      <c r="Q172" s="29">
        <v>0.11</v>
      </c>
      <c r="R172" s="29">
        <v>-0.01</v>
      </c>
      <c r="S172" s="29">
        <v>0.04</v>
      </c>
      <c r="T172" s="29">
        <v>1E-3</v>
      </c>
      <c r="U172" s="29"/>
    </row>
    <row r="173" spans="1:21" s="36" customFormat="1" ht="15" customHeight="1" x14ac:dyDescent="0.3">
      <c r="A173" s="29">
        <v>3047</v>
      </c>
      <c r="B173" s="28" t="s">
        <v>119</v>
      </c>
      <c r="C173" s="29" t="str">
        <f>VLOOKUP(A173,'1_문헌특성'!A:W,3,0)</f>
        <v>RCT</v>
      </c>
      <c r="D173" s="28" t="s">
        <v>475</v>
      </c>
      <c r="E173" s="28" t="s">
        <v>180</v>
      </c>
      <c r="F173" s="28" t="s">
        <v>438</v>
      </c>
      <c r="G173" s="29" t="s">
        <v>171</v>
      </c>
      <c r="H173" s="29" t="s">
        <v>135</v>
      </c>
      <c r="I173" s="29" t="s">
        <v>367</v>
      </c>
      <c r="J173" s="29">
        <v>8</v>
      </c>
      <c r="K173" s="29">
        <v>0.95</v>
      </c>
      <c r="L173" s="29">
        <v>0.51</v>
      </c>
      <c r="M173" s="29">
        <v>8</v>
      </c>
      <c r="N173" s="29">
        <v>0.9</v>
      </c>
      <c r="O173" s="29">
        <v>0.25</v>
      </c>
      <c r="P173" s="29"/>
      <c r="Q173" s="29"/>
      <c r="R173" s="29"/>
      <c r="S173" s="29"/>
      <c r="T173" s="29"/>
      <c r="U173" s="29"/>
    </row>
    <row r="174" spans="1:21" s="36" customFormat="1" ht="15" customHeight="1" x14ac:dyDescent="0.3">
      <c r="A174" s="29">
        <v>3047</v>
      </c>
      <c r="B174" s="28" t="s">
        <v>119</v>
      </c>
      <c r="C174" s="29" t="str">
        <f>VLOOKUP(A174,'1_문헌특성'!A:W,3,0)</f>
        <v>RCT</v>
      </c>
      <c r="D174" s="28" t="s">
        <v>475</v>
      </c>
      <c r="E174" s="28" t="s">
        <v>180</v>
      </c>
      <c r="F174" s="28" t="s">
        <v>438</v>
      </c>
      <c r="G174" s="29" t="s">
        <v>171</v>
      </c>
      <c r="H174" s="29" t="s">
        <v>135</v>
      </c>
      <c r="I174" s="29" t="s">
        <v>450</v>
      </c>
      <c r="J174" s="29">
        <v>8</v>
      </c>
      <c r="K174" s="29">
        <v>0.8</v>
      </c>
      <c r="L174" s="29">
        <v>0.26</v>
      </c>
      <c r="M174" s="29">
        <v>8</v>
      </c>
      <c r="N174" s="29">
        <v>0.91</v>
      </c>
      <c r="O174" s="29">
        <v>0.23</v>
      </c>
      <c r="P174" s="29">
        <v>-0.15</v>
      </c>
      <c r="Q174" s="29">
        <v>0.35</v>
      </c>
      <c r="R174" s="29">
        <v>0.01</v>
      </c>
      <c r="S174" s="29">
        <v>0.24</v>
      </c>
      <c r="T174" s="29" t="s">
        <v>169</v>
      </c>
      <c r="U174" s="29"/>
    </row>
    <row r="175" spans="1:21" s="36" customFormat="1" ht="15" customHeight="1" x14ac:dyDescent="0.3">
      <c r="A175" s="29">
        <v>3047</v>
      </c>
      <c r="B175" s="28" t="s">
        <v>119</v>
      </c>
      <c r="C175" s="29" t="str">
        <f>VLOOKUP(A175,'1_문헌특성'!A:W,3,0)</f>
        <v>RCT</v>
      </c>
      <c r="D175" s="28" t="s">
        <v>475</v>
      </c>
      <c r="E175" s="28" t="s">
        <v>180</v>
      </c>
      <c r="F175" s="28" t="s">
        <v>438</v>
      </c>
      <c r="G175" s="29" t="s">
        <v>171</v>
      </c>
      <c r="H175" s="29" t="s">
        <v>135</v>
      </c>
      <c r="I175" s="29" t="s">
        <v>132</v>
      </c>
      <c r="J175" s="29">
        <v>8</v>
      </c>
      <c r="K175" s="29">
        <v>0.83</v>
      </c>
      <c r="L175" s="29">
        <v>0.24</v>
      </c>
      <c r="M175" s="29">
        <v>8</v>
      </c>
      <c r="N175" s="29">
        <v>0.97</v>
      </c>
      <c r="O175" s="29">
        <v>0.41</v>
      </c>
      <c r="P175" s="29">
        <v>-0.12</v>
      </c>
      <c r="Q175" s="29">
        <v>0.34</v>
      </c>
      <c r="R175" s="29">
        <v>7.0000000000000007E-2</v>
      </c>
      <c r="S175" s="29">
        <v>0.32</v>
      </c>
      <c r="T175" s="29" t="s">
        <v>169</v>
      </c>
      <c r="U175" s="29" t="s">
        <v>172</v>
      </c>
    </row>
    <row r="176" spans="1:21" s="36" customFormat="1" ht="15" customHeight="1" x14ac:dyDescent="0.3">
      <c r="A176" s="29">
        <v>3232</v>
      </c>
      <c r="B176" s="29" t="s">
        <v>482</v>
      </c>
      <c r="C176" s="29" t="str">
        <f>VLOOKUP(A176,'1_문헌특성'!A:W,3,0)</f>
        <v>cross over RCT</v>
      </c>
      <c r="D176" s="28" t="s">
        <v>474</v>
      </c>
      <c r="E176" s="28" t="s">
        <v>180</v>
      </c>
      <c r="F176" s="28" t="s">
        <v>439</v>
      </c>
      <c r="G176" s="29" t="s">
        <v>138</v>
      </c>
      <c r="H176" s="29" t="s">
        <v>57</v>
      </c>
      <c r="I176" s="29" t="s">
        <v>367</v>
      </c>
      <c r="J176" s="29">
        <v>6</v>
      </c>
      <c r="K176" s="29">
        <v>48.2</v>
      </c>
      <c r="L176" s="29">
        <v>13.2</v>
      </c>
      <c r="M176" s="29">
        <v>7</v>
      </c>
      <c r="N176" s="29">
        <v>46</v>
      </c>
      <c r="O176" s="29">
        <v>11.4</v>
      </c>
      <c r="P176" s="29"/>
      <c r="Q176" s="29"/>
      <c r="R176" s="29"/>
      <c r="S176" s="29"/>
      <c r="T176" s="29">
        <v>0.76</v>
      </c>
      <c r="U176" s="29"/>
    </row>
    <row r="177" spans="1:21" s="36" customFormat="1" ht="15" customHeight="1" x14ac:dyDescent="0.3">
      <c r="A177" s="29">
        <v>3232</v>
      </c>
      <c r="B177" s="29" t="s">
        <v>482</v>
      </c>
      <c r="C177" s="29" t="str">
        <f>VLOOKUP(A177,'1_문헌특성'!A:W,3,0)</f>
        <v>cross over RCT</v>
      </c>
      <c r="D177" s="28" t="s">
        <v>474</v>
      </c>
      <c r="E177" s="28" t="s">
        <v>180</v>
      </c>
      <c r="F177" s="28" t="s">
        <v>439</v>
      </c>
      <c r="G177" s="29" t="s">
        <v>349</v>
      </c>
      <c r="H177" s="29" t="s">
        <v>57</v>
      </c>
      <c r="I177" s="29" t="s">
        <v>367</v>
      </c>
      <c r="J177" s="29">
        <v>6</v>
      </c>
      <c r="K177" s="29">
        <v>38.299999999999997</v>
      </c>
      <c r="L177" s="29">
        <v>6.8</v>
      </c>
      <c r="M177" s="29">
        <v>7</v>
      </c>
      <c r="N177" s="29">
        <v>40.200000000000003</v>
      </c>
      <c r="O177" s="29">
        <v>6.7</v>
      </c>
      <c r="P177" s="29"/>
      <c r="Q177" s="29"/>
      <c r="R177" s="29"/>
      <c r="S177" s="29"/>
      <c r="T177" s="29">
        <v>0.79</v>
      </c>
      <c r="U177" s="29"/>
    </row>
    <row r="178" spans="1:21" s="36" customFormat="1" ht="15" customHeight="1" x14ac:dyDescent="0.3">
      <c r="A178" s="29">
        <v>3232</v>
      </c>
      <c r="B178" s="29" t="s">
        <v>482</v>
      </c>
      <c r="C178" s="29" t="str">
        <f>VLOOKUP(A178,'1_문헌특성'!A:W,3,0)</f>
        <v>cross over RCT</v>
      </c>
      <c r="D178" s="28" t="s">
        <v>474</v>
      </c>
      <c r="E178" s="28" t="s">
        <v>180</v>
      </c>
      <c r="F178" s="28" t="s">
        <v>439</v>
      </c>
      <c r="G178" s="29" t="s">
        <v>350</v>
      </c>
      <c r="H178" s="29" t="s">
        <v>57</v>
      </c>
      <c r="I178" s="29" t="s">
        <v>367</v>
      </c>
      <c r="J178" s="29">
        <v>6</v>
      </c>
      <c r="K178" s="29">
        <v>51.2</v>
      </c>
      <c r="L178" s="29">
        <v>12</v>
      </c>
      <c r="M178" s="29">
        <v>7</v>
      </c>
      <c r="N178" s="29">
        <v>58.8</v>
      </c>
      <c r="O178" s="29">
        <v>5</v>
      </c>
      <c r="P178" s="29"/>
      <c r="Q178" s="29"/>
      <c r="R178" s="29"/>
      <c r="S178" s="29"/>
      <c r="T178" s="29">
        <v>0.41</v>
      </c>
      <c r="U178" s="29"/>
    </row>
    <row r="179" spans="1:21" s="36" customFormat="1" ht="15" customHeight="1" x14ac:dyDescent="0.3">
      <c r="A179" s="29">
        <v>3232</v>
      </c>
      <c r="B179" s="29" t="s">
        <v>482</v>
      </c>
      <c r="C179" s="29" t="str">
        <f>VLOOKUP(A179,'1_문헌특성'!A:W,3,0)</f>
        <v>cross over RCT</v>
      </c>
      <c r="D179" s="28" t="s">
        <v>474</v>
      </c>
      <c r="E179" s="28" t="s">
        <v>180</v>
      </c>
      <c r="F179" s="28" t="s">
        <v>439</v>
      </c>
      <c r="G179" s="29" t="s">
        <v>214</v>
      </c>
      <c r="H179" s="29" t="s">
        <v>57</v>
      </c>
      <c r="I179" s="29" t="s">
        <v>367</v>
      </c>
      <c r="J179" s="29">
        <v>6</v>
      </c>
      <c r="K179" s="29">
        <v>38.299999999999997</v>
      </c>
      <c r="L179" s="29">
        <v>14</v>
      </c>
      <c r="M179" s="29">
        <v>7</v>
      </c>
      <c r="N179" s="29">
        <v>40</v>
      </c>
      <c r="O179" s="29">
        <v>6.7</v>
      </c>
      <c r="P179" s="29"/>
      <c r="Q179" s="29"/>
      <c r="R179" s="29"/>
      <c r="S179" s="29"/>
      <c r="T179" s="29">
        <v>0.86</v>
      </c>
      <c r="U179" s="29"/>
    </row>
    <row r="180" spans="1:21" s="36" customFormat="1" ht="15" customHeight="1" x14ac:dyDescent="0.3">
      <c r="A180" s="29">
        <v>3232</v>
      </c>
      <c r="B180" s="29" t="s">
        <v>482</v>
      </c>
      <c r="C180" s="29" t="str">
        <f>VLOOKUP(A180,'1_문헌특성'!A:W,3,0)</f>
        <v>cross over RCT</v>
      </c>
      <c r="D180" s="28" t="s">
        <v>474</v>
      </c>
      <c r="E180" s="28" t="s">
        <v>180</v>
      </c>
      <c r="F180" s="28" t="s">
        <v>439</v>
      </c>
      <c r="G180" s="29" t="s">
        <v>351</v>
      </c>
      <c r="H180" s="29" t="s">
        <v>57</v>
      </c>
      <c r="I180" s="29" t="s">
        <v>367</v>
      </c>
      <c r="J180" s="29">
        <v>6</v>
      </c>
      <c r="K180" s="29">
        <v>14.8</v>
      </c>
      <c r="L180" s="29">
        <v>4.3</v>
      </c>
      <c r="M180" s="29">
        <v>7</v>
      </c>
      <c r="N180" s="29">
        <v>15.1</v>
      </c>
      <c r="O180" s="29">
        <v>5.5</v>
      </c>
      <c r="P180" s="29"/>
      <c r="Q180" s="29"/>
      <c r="R180" s="29"/>
      <c r="S180" s="29"/>
      <c r="T180" s="29">
        <v>0.8</v>
      </c>
      <c r="U180" s="29"/>
    </row>
    <row r="181" spans="1:21" s="36" customFormat="1" ht="15" customHeight="1" x14ac:dyDescent="0.3">
      <c r="A181" s="29">
        <v>3232</v>
      </c>
      <c r="B181" s="29" t="s">
        <v>482</v>
      </c>
      <c r="C181" s="29" t="str">
        <f>VLOOKUP(A181,'1_문헌특성'!A:W,3,0)</f>
        <v>cross over RCT</v>
      </c>
      <c r="D181" s="28" t="s">
        <v>474</v>
      </c>
      <c r="E181" s="28" t="s">
        <v>180</v>
      </c>
      <c r="F181" s="28" t="s">
        <v>439</v>
      </c>
      <c r="G181" s="29" t="s">
        <v>352</v>
      </c>
      <c r="H181" s="29" t="s">
        <v>57</v>
      </c>
      <c r="I181" s="29" t="s">
        <v>367</v>
      </c>
      <c r="J181" s="29">
        <v>6</v>
      </c>
      <c r="K181" s="29">
        <v>8.3000000000000007</v>
      </c>
      <c r="L181" s="29">
        <v>5.5</v>
      </c>
      <c r="M181" s="29">
        <v>7</v>
      </c>
      <c r="N181" s="29">
        <v>13</v>
      </c>
      <c r="O181" s="29">
        <v>10.5</v>
      </c>
      <c r="P181" s="29"/>
      <c r="Q181" s="29"/>
      <c r="R181" s="29"/>
      <c r="S181" s="29"/>
      <c r="T181" s="29">
        <v>0.42</v>
      </c>
      <c r="U181" s="29"/>
    </row>
    <row r="182" spans="1:21" s="36" customFormat="1" ht="15" customHeight="1" x14ac:dyDescent="0.3">
      <c r="A182" s="29">
        <v>3232</v>
      </c>
      <c r="B182" s="29" t="s">
        <v>482</v>
      </c>
      <c r="C182" s="29" t="str">
        <f>VLOOKUP(A182,'1_문헌특성'!A:W,3,0)</f>
        <v>cross over RCT</v>
      </c>
      <c r="D182" s="28" t="s">
        <v>474</v>
      </c>
      <c r="E182" s="28" t="s">
        <v>180</v>
      </c>
      <c r="F182" s="28" t="s">
        <v>439</v>
      </c>
      <c r="G182" s="29" t="s">
        <v>353</v>
      </c>
      <c r="H182" s="29" t="s">
        <v>57</v>
      </c>
      <c r="I182" s="29" t="s">
        <v>367</v>
      </c>
      <c r="J182" s="29">
        <v>6</v>
      </c>
      <c r="K182" s="29">
        <v>8</v>
      </c>
      <c r="L182" s="29">
        <v>5.7</v>
      </c>
      <c r="M182" s="29">
        <v>7</v>
      </c>
      <c r="N182" s="29">
        <v>6.7</v>
      </c>
      <c r="O182" s="29">
        <v>3.4</v>
      </c>
      <c r="P182" s="29"/>
      <c r="Q182" s="29"/>
      <c r="R182" s="29"/>
      <c r="S182" s="29"/>
      <c r="T182" s="29">
        <v>0.56000000000000005</v>
      </c>
      <c r="U182" s="29"/>
    </row>
    <row r="183" spans="1:21" s="36" customFormat="1" ht="15" customHeight="1" x14ac:dyDescent="0.3">
      <c r="A183" s="29">
        <v>3232</v>
      </c>
      <c r="B183" s="29" t="s">
        <v>482</v>
      </c>
      <c r="C183" s="29" t="str">
        <f>VLOOKUP(A183,'1_문헌특성'!A:W,3,0)</f>
        <v>cross over RCT</v>
      </c>
      <c r="D183" s="28" t="s">
        <v>474</v>
      </c>
      <c r="E183" s="28" t="s">
        <v>180</v>
      </c>
      <c r="F183" s="28" t="s">
        <v>439</v>
      </c>
      <c r="G183" s="29" t="s">
        <v>354</v>
      </c>
      <c r="H183" s="29" t="s">
        <v>57</v>
      </c>
      <c r="I183" s="29" t="s">
        <v>367</v>
      </c>
      <c r="J183" s="29">
        <v>6</v>
      </c>
      <c r="K183" s="29">
        <v>5.7</v>
      </c>
      <c r="L183" s="29">
        <v>6.1</v>
      </c>
      <c r="M183" s="29">
        <v>7</v>
      </c>
      <c r="N183" s="29">
        <v>2.6</v>
      </c>
      <c r="O183" s="29">
        <v>2.8</v>
      </c>
      <c r="P183" s="29"/>
      <c r="Q183" s="29"/>
      <c r="R183" s="29"/>
      <c r="S183" s="29"/>
      <c r="T183" s="29">
        <v>0.46</v>
      </c>
      <c r="U183" s="29"/>
    </row>
    <row r="184" spans="1:21" s="36" customFormat="1" ht="15" customHeight="1" x14ac:dyDescent="0.3">
      <c r="A184" s="29">
        <v>3232</v>
      </c>
      <c r="B184" s="29" t="s">
        <v>482</v>
      </c>
      <c r="C184" s="29" t="str">
        <f>VLOOKUP(A184,'1_문헌특성'!A:W,3,0)</f>
        <v>cross over RCT</v>
      </c>
      <c r="D184" s="28" t="s">
        <v>474</v>
      </c>
      <c r="E184" s="28" t="s">
        <v>180</v>
      </c>
      <c r="F184" s="28" t="s">
        <v>439</v>
      </c>
      <c r="G184" s="29" t="s">
        <v>355</v>
      </c>
      <c r="H184" s="29" t="s">
        <v>57</v>
      </c>
      <c r="I184" s="29" t="s">
        <v>367</v>
      </c>
      <c r="J184" s="29">
        <v>6</v>
      </c>
      <c r="K184" s="29">
        <v>0</v>
      </c>
      <c r="L184" s="29">
        <v>0</v>
      </c>
      <c r="M184" s="29">
        <v>7</v>
      </c>
      <c r="N184" s="29">
        <v>2</v>
      </c>
      <c r="O184" s="29">
        <v>3.3</v>
      </c>
      <c r="P184" s="29"/>
      <c r="Q184" s="29"/>
      <c r="R184" s="29"/>
      <c r="S184" s="29"/>
      <c r="T184" s="29">
        <v>7.0000000000000007E-2</v>
      </c>
      <c r="U184" s="29"/>
    </row>
    <row r="185" spans="1:21" s="36" customFormat="1" ht="15" customHeight="1" x14ac:dyDescent="0.3">
      <c r="A185" s="29">
        <v>3232</v>
      </c>
      <c r="B185" s="29" t="s">
        <v>482</v>
      </c>
      <c r="C185" s="29" t="str">
        <f>VLOOKUP(A185,'1_문헌특성'!A:W,3,0)</f>
        <v>cross over RCT</v>
      </c>
      <c r="D185" s="28" t="s">
        <v>474</v>
      </c>
      <c r="E185" s="28" t="s">
        <v>180</v>
      </c>
      <c r="F185" s="28" t="s">
        <v>439</v>
      </c>
      <c r="G185" s="29" t="s">
        <v>356</v>
      </c>
      <c r="H185" s="29" t="s">
        <v>57</v>
      </c>
      <c r="I185" s="29" t="s">
        <v>367</v>
      </c>
      <c r="J185" s="29">
        <v>6</v>
      </c>
      <c r="K185" s="29">
        <v>5.8</v>
      </c>
      <c r="L185" s="29">
        <v>4.0999999999999996</v>
      </c>
      <c r="M185" s="29">
        <v>7</v>
      </c>
      <c r="N185" s="29">
        <v>7</v>
      </c>
      <c r="O185" s="29">
        <v>7</v>
      </c>
      <c r="P185" s="29"/>
      <c r="Q185" s="29"/>
      <c r="R185" s="29"/>
      <c r="S185" s="29"/>
      <c r="T185" s="29">
        <v>0.97</v>
      </c>
      <c r="U185" s="29"/>
    </row>
    <row r="186" spans="1:21" s="36" customFormat="1" ht="15" customHeight="1" x14ac:dyDescent="0.3">
      <c r="A186" s="29">
        <v>3232</v>
      </c>
      <c r="B186" s="29" t="s">
        <v>482</v>
      </c>
      <c r="C186" s="29" t="str">
        <f>VLOOKUP(A186,'1_문헌특성'!A:W,3,0)</f>
        <v>cross over RCT</v>
      </c>
      <c r="D186" s="28" t="s">
        <v>474</v>
      </c>
      <c r="E186" s="28" t="s">
        <v>180</v>
      </c>
      <c r="F186" s="28" t="s">
        <v>439</v>
      </c>
      <c r="G186" s="29" t="s">
        <v>359</v>
      </c>
      <c r="H186" s="29" t="s">
        <v>57</v>
      </c>
      <c r="I186" s="29" t="s">
        <v>367</v>
      </c>
      <c r="J186" s="29">
        <v>6</v>
      </c>
      <c r="K186" s="29">
        <v>77.3</v>
      </c>
      <c r="L186" s="29">
        <v>15.5</v>
      </c>
      <c r="M186" s="29">
        <v>7</v>
      </c>
      <c r="N186" s="29">
        <v>81.7</v>
      </c>
      <c r="O186" s="29">
        <v>11.3</v>
      </c>
      <c r="P186" s="29"/>
      <c r="Q186" s="29"/>
      <c r="R186" s="29"/>
      <c r="S186" s="29"/>
      <c r="T186" s="29">
        <v>0.56000000000000005</v>
      </c>
      <c r="U186" s="29"/>
    </row>
    <row r="187" spans="1:21" s="36" customFormat="1" ht="15" customHeight="1" x14ac:dyDescent="0.3">
      <c r="A187" s="29">
        <v>3232</v>
      </c>
      <c r="B187" s="29" t="s">
        <v>482</v>
      </c>
      <c r="C187" s="29" t="str">
        <f>VLOOKUP(A187,'1_문헌특성'!A:W,3,0)</f>
        <v>cross over RCT</v>
      </c>
      <c r="D187" s="28" t="s">
        <v>474</v>
      </c>
      <c r="E187" s="28" t="s">
        <v>180</v>
      </c>
      <c r="F187" s="28" t="s">
        <v>439</v>
      </c>
      <c r="G187" s="29" t="s">
        <v>357</v>
      </c>
      <c r="H187" s="29" t="s">
        <v>57</v>
      </c>
      <c r="I187" s="29" t="s">
        <v>367</v>
      </c>
      <c r="J187" s="29">
        <v>6</v>
      </c>
      <c r="K187" s="29">
        <v>86.7</v>
      </c>
      <c r="L187" s="29">
        <v>15.4</v>
      </c>
      <c r="M187" s="29">
        <v>7</v>
      </c>
      <c r="N187" s="29">
        <v>72.900000000000006</v>
      </c>
      <c r="O187" s="29">
        <v>34.4</v>
      </c>
      <c r="P187" s="29"/>
      <c r="Q187" s="29"/>
      <c r="R187" s="29"/>
      <c r="S187" s="29"/>
      <c r="T187" s="29">
        <v>0.55000000000000004</v>
      </c>
      <c r="U187" s="29"/>
    </row>
    <row r="188" spans="1:21" s="36" customFormat="1" ht="15" customHeight="1" x14ac:dyDescent="0.3">
      <c r="A188" s="29">
        <v>3232</v>
      </c>
      <c r="B188" s="29" t="s">
        <v>482</v>
      </c>
      <c r="C188" s="29" t="str">
        <f>VLOOKUP(A188,'1_문헌특성'!A:W,3,0)</f>
        <v>cross over RCT</v>
      </c>
      <c r="D188" s="28" t="s">
        <v>474</v>
      </c>
      <c r="E188" s="28" t="s">
        <v>180</v>
      </c>
      <c r="F188" s="28" t="s">
        <v>439</v>
      </c>
      <c r="G188" s="29" t="s">
        <v>358</v>
      </c>
      <c r="H188" s="29" t="s">
        <v>57</v>
      </c>
      <c r="I188" s="29" t="s">
        <v>367</v>
      </c>
      <c r="J188" s="29">
        <v>6</v>
      </c>
      <c r="K188" s="29">
        <v>3.3</v>
      </c>
      <c r="L188" s="29">
        <v>1.5</v>
      </c>
      <c r="M188" s="29">
        <v>7</v>
      </c>
      <c r="N188" s="29">
        <v>2.4</v>
      </c>
      <c r="O188" s="29">
        <v>1.1000000000000001</v>
      </c>
      <c r="P188" s="29"/>
      <c r="Q188" s="29"/>
      <c r="R188" s="29"/>
      <c r="S188" s="29"/>
      <c r="T188" s="29">
        <v>0.3</v>
      </c>
      <c r="U188" s="29"/>
    </row>
    <row r="189" spans="1:21" s="36" customFormat="1" ht="15" customHeight="1" x14ac:dyDescent="0.3">
      <c r="A189" s="29">
        <v>3232</v>
      </c>
      <c r="B189" s="29" t="s">
        <v>482</v>
      </c>
      <c r="C189" s="29" t="str">
        <f>VLOOKUP(A189,'1_문헌특성'!A:W,3,0)</f>
        <v>cross over RCT</v>
      </c>
      <c r="D189" s="28" t="s">
        <v>474</v>
      </c>
      <c r="E189" s="28" t="s">
        <v>180</v>
      </c>
      <c r="F189" s="28" t="s">
        <v>439</v>
      </c>
      <c r="G189" s="29" t="s">
        <v>138</v>
      </c>
      <c r="H189" s="29" t="s">
        <v>57</v>
      </c>
      <c r="I189" s="29" t="s">
        <v>182</v>
      </c>
      <c r="J189" s="29">
        <v>6</v>
      </c>
      <c r="K189" s="29" t="s">
        <v>65</v>
      </c>
      <c r="L189" s="29" t="s">
        <v>65</v>
      </c>
      <c r="M189" s="29">
        <v>7</v>
      </c>
      <c r="N189" s="29" t="s">
        <v>65</v>
      </c>
      <c r="O189" s="29" t="s">
        <v>65</v>
      </c>
      <c r="P189" s="41">
        <v>9</v>
      </c>
      <c r="Q189" s="32">
        <v>10.66197</v>
      </c>
      <c r="R189" s="41">
        <v>4.1399999999999997</v>
      </c>
      <c r="S189" s="32">
        <v>10.66197</v>
      </c>
      <c r="T189" s="29">
        <v>0.43</v>
      </c>
      <c r="U189" s="32" t="s">
        <v>209</v>
      </c>
    </row>
    <row r="190" spans="1:21" s="36" customFormat="1" ht="15" customHeight="1" x14ac:dyDescent="0.3">
      <c r="A190" s="29">
        <v>3232</v>
      </c>
      <c r="B190" s="29" t="s">
        <v>482</v>
      </c>
      <c r="C190" s="29" t="str">
        <f>VLOOKUP(A190,'1_문헌특성'!A:W,3,0)</f>
        <v>cross over RCT</v>
      </c>
      <c r="D190" s="28" t="s">
        <v>474</v>
      </c>
      <c r="E190" s="28" t="s">
        <v>180</v>
      </c>
      <c r="F190" s="28" t="s">
        <v>439</v>
      </c>
      <c r="G190" s="29" t="s">
        <v>349</v>
      </c>
      <c r="H190" s="29" t="s">
        <v>57</v>
      </c>
      <c r="I190" s="29" t="s">
        <v>182</v>
      </c>
      <c r="J190" s="29">
        <v>6</v>
      </c>
      <c r="K190" s="29" t="s">
        <v>65</v>
      </c>
      <c r="L190" s="29" t="s">
        <v>65</v>
      </c>
      <c r="M190" s="29">
        <v>7</v>
      </c>
      <c r="N190" s="29" t="s">
        <v>65</v>
      </c>
      <c r="O190" s="29" t="s">
        <v>65</v>
      </c>
      <c r="P190" s="41">
        <v>1.28</v>
      </c>
      <c r="Q190" s="32">
        <v>10.3993</v>
      </c>
      <c r="R190" s="41">
        <v>0.76</v>
      </c>
      <c r="S190" s="32">
        <f>Q190</f>
        <v>10.3993</v>
      </c>
      <c r="T190" s="29">
        <v>0.93</v>
      </c>
      <c r="U190" s="32" t="s">
        <v>209</v>
      </c>
    </row>
    <row r="191" spans="1:21" s="36" customFormat="1" ht="15" customHeight="1" x14ac:dyDescent="0.3">
      <c r="A191" s="29">
        <v>3232</v>
      </c>
      <c r="B191" s="29" t="s">
        <v>482</v>
      </c>
      <c r="C191" s="29" t="str">
        <f>VLOOKUP(A191,'1_문헌특성'!A:W,3,0)</f>
        <v>cross over RCT</v>
      </c>
      <c r="D191" s="28" t="s">
        <v>474</v>
      </c>
      <c r="E191" s="28" t="s">
        <v>180</v>
      </c>
      <c r="F191" s="28" t="s">
        <v>439</v>
      </c>
      <c r="G191" s="29" t="s">
        <v>350</v>
      </c>
      <c r="H191" s="29" t="s">
        <v>57</v>
      </c>
      <c r="I191" s="29" t="s">
        <v>182</v>
      </c>
      <c r="J191" s="29">
        <v>6</v>
      </c>
      <c r="K191" s="29" t="s">
        <v>65</v>
      </c>
      <c r="L191" s="29" t="s">
        <v>65</v>
      </c>
      <c r="M191" s="29">
        <v>7</v>
      </c>
      <c r="N191" s="29" t="s">
        <v>65</v>
      </c>
      <c r="O191" s="29" t="s">
        <v>65</v>
      </c>
      <c r="P191" s="41">
        <v>9.26</v>
      </c>
      <c r="Q191" s="32">
        <v>15.72763</v>
      </c>
      <c r="R191" s="41">
        <v>-1.86</v>
      </c>
      <c r="S191" s="32">
        <f t="shared" ref="S191:S201" si="0">Q191</f>
        <v>15.72763</v>
      </c>
      <c r="T191" s="29">
        <v>0.23</v>
      </c>
      <c r="U191" s="32" t="s">
        <v>209</v>
      </c>
    </row>
    <row r="192" spans="1:21" s="36" customFormat="1" ht="15" customHeight="1" x14ac:dyDescent="0.3">
      <c r="A192" s="29">
        <v>3232</v>
      </c>
      <c r="B192" s="29" t="s">
        <v>482</v>
      </c>
      <c r="C192" s="29" t="str">
        <f>VLOOKUP(A192,'1_문헌특성'!A:W,3,0)</f>
        <v>cross over RCT</v>
      </c>
      <c r="D192" s="28" t="s">
        <v>474</v>
      </c>
      <c r="E192" s="28" t="s">
        <v>180</v>
      </c>
      <c r="F192" s="28" t="s">
        <v>439</v>
      </c>
      <c r="G192" s="29" t="s">
        <v>214</v>
      </c>
      <c r="H192" s="29" t="s">
        <v>57</v>
      </c>
      <c r="I192" s="29" t="s">
        <v>182</v>
      </c>
      <c r="J192" s="29">
        <v>6</v>
      </c>
      <c r="K192" s="29" t="s">
        <v>65</v>
      </c>
      <c r="L192" s="29" t="s">
        <v>65</v>
      </c>
      <c r="M192" s="29">
        <v>7</v>
      </c>
      <c r="N192" s="29" t="s">
        <v>65</v>
      </c>
      <c r="O192" s="29" t="s">
        <v>65</v>
      </c>
      <c r="P192" s="41">
        <v>5.2</v>
      </c>
      <c r="Q192" s="32">
        <v>4.4471350000000003</v>
      </c>
      <c r="R192" s="41">
        <v>4.29</v>
      </c>
      <c r="S192" s="32">
        <f t="shared" si="0"/>
        <v>4.4471350000000003</v>
      </c>
      <c r="T192" s="29">
        <v>0.72</v>
      </c>
      <c r="U192" s="32" t="s">
        <v>209</v>
      </c>
    </row>
    <row r="193" spans="1:21" s="36" customFormat="1" ht="15" customHeight="1" x14ac:dyDescent="0.3">
      <c r="A193" s="29">
        <v>3232</v>
      </c>
      <c r="B193" s="29" t="s">
        <v>482</v>
      </c>
      <c r="C193" s="29" t="str">
        <f>VLOOKUP(A193,'1_문헌특성'!A:W,3,0)</f>
        <v>cross over RCT</v>
      </c>
      <c r="D193" s="28" t="s">
        <v>474</v>
      </c>
      <c r="E193" s="28" t="s">
        <v>180</v>
      </c>
      <c r="F193" s="28" t="s">
        <v>439</v>
      </c>
      <c r="G193" s="29" t="s">
        <v>351</v>
      </c>
      <c r="H193" s="29" t="s">
        <v>57</v>
      </c>
      <c r="I193" s="29" t="s">
        <v>182</v>
      </c>
      <c r="J193" s="29">
        <v>6</v>
      </c>
      <c r="K193" s="29" t="s">
        <v>65</v>
      </c>
      <c r="L193" s="29" t="s">
        <v>65</v>
      </c>
      <c r="M193" s="29">
        <v>7</v>
      </c>
      <c r="N193" s="29" t="s">
        <v>65</v>
      </c>
      <c r="O193" s="29" t="s">
        <v>65</v>
      </c>
      <c r="P193" s="41">
        <v>4.2</v>
      </c>
      <c r="Q193" s="32">
        <v>4.4278079999999997</v>
      </c>
      <c r="R193" s="41">
        <v>1.1399999999999999</v>
      </c>
      <c r="S193" s="32">
        <f t="shared" si="0"/>
        <v>4.4278079999999997</v>
      </c>
      <c r="T193" s="29">
        <v>0.24</v>
      </c>
      <c r="U193" s="32" t="s">
        <v>209</v>
      </c>
    </row>
    <row r="194" spans="1:21" s="36" customFormat="1" ht="15" customHeight="1" x14ac:dyDescent="0.3">
      <c r="A194" s="29">
        <v>3232</v>
      </c>
      <c r="B194" s="29" t="s">
        <v>482</v>
      </c>
      <c r="C194" s="29" t="str">
        <f>VLOOKUP(A194,'1_문헌특성'!A:W,3,0)</f>
        <v>cross over RCT</v>
      </c>
      <c r="D194" s="28" t="s">
        <v>474</v>
      </c>
      <c r="E194" s="28" t="s">
        <v>180</v>
      </c>
      <c r="F194" s="28" t="s">
        <v>439</v>
      </c>
      <c r="G194" s="29" t="s">
        <v>352</v>
      </c>
      <c r="H194" s="29" t="s">
        <v>57</v>
      </c>
      <c r="I194" s="29" t="s">
        <v>182</v>
      </c>
      <c r="J194" s="29">
        <v>6</v>
      </c>
      <c r="K194" s="29" t="s">
        <v>65</v>
      </c>
      <c r="L194" s="29" t="s">
        <v>65</v>
      </c>
      <c r="M194" s="29">
        <v>7</v>
      </c>
      <c r="N194" s="29" t="s">
        <v>65</v>
      </c>
      <c r="O194" s="29" t="s">
        <v>65</v>
      </c>
      <c r="P194" s="41">
        <v>4</v>
      </c>
      <c r="Q194" s="32">
        <v>12.1371</v>
      </c>
      <c r="R194" s="41">
        <v>-1.17</v>
      </c>
      <c r="S194" s="32">
        <f t="shared" si="0"/>
        <v>12.1371</v>
      </c>
      <c r="T194" s="29">
        <v>0.46</v>
      </c>
      <c r="U194" s="32" t="s">
        <v>209</v>
      </c>
    </row>
    <row r="195" spans="1:21" s="36" customFormat="1" ht="15" customHeight="1" x14ac:dyDescent="0.3">
      <c r="A195" s="29">
        <v>3232</v>
      </c>
      <c r="B195" s="29" t="s">
        <v>482</v>
      </c>
      <c r="C195" s="29" t="str">
        <f>VLOOKUP(A195,'1_문헌특성'!A:W,3,0)</f>
        <v>cross over RCT</v>
      </c>
      <c r="D195" s="28" t="s">
        <v>474</v>
      </c>
      <c r="E195" s="28" t="s">
        <v>180</v>
      </c>
      <c r="F195" s="28" t="s">
        <v>439</v>
      </c>
      <c r="G195" s="29" t="s">
        <v>353</v>
      </c>
      <c r="H195" s="29" t="s">
        <v>57</v>
      </c>
      <c r="I195" s="29" t="s">
        <v>182</v>
      </c>
      <c r="J195" s="29">
        <v>6</v>
      </c>
      <c r="K195" s="29" t="s">
        <v>65</v>
      </c>
      <c r="L195" s="29" t="s">
        <v>65</v>
      </c>
      <c r="M195" s="29">
        <v>7</v>
      </c>
      <c r="N195" s="29" t="s">
        <v>65</v>
      </c>
      <c r="O195" s="29" t="s">
        <v>65</v>
      </c>
      <c r="P195" s="41">
        <v>2.6</v>
      </c>
      <c r="Q195" s="32">
        <v>5.6662100000000004</v>
      </c>
      <c r="R195" s="41">
        <v>1.57</v>
      </c>
      <c r="S195" s="32">
        <f t="shared" si="0"/>
        <v>5.6662100000000004</v>
      </c>
      <c r="T195" s="29">
        <v>0.75</v>
      </c>
      <c r="U195" s="32" t="s">
        <v>209</v>
      </c>
    </row>
    <row r="196" spans="1:21" s="36" customFormat="1" ht="15" customHeight="1" x14ac:dyDescent="0.3">
      <c r="A196" s="29">
        <v>3232</v>
      </c>
      <c r="B196" s="29" t="s">
        <v>482</v>
      </c>
      <c r="C196" s="29" t="str">
        <f>VLOOKUP(A196,'1_문헌특성'!A:W,3,0)</f>
        <v>cross over RCT</v>
      </c>
      <c r="D196" s="28" t="s">
        <v>474</v>
      </c>
      <c r="E196" s="28" t="s">
        <v>180</v>
      </c>
      <c r="F196" s="28" t="s">
        <v>439</v>
      </c>
      <c r="G196" s="29" t="s">
        <v>354</v>
      </c>
      <c r="H196" s="29" t="s">
        <v>57</v>
      </c>
      <c r="I196" s="29" t="s">
        <v>182</v>
      </c>
      <c r="J196" s="29">
        <v>6</v>
      </c>
      <c r="K196" s="29" t="s">
        <v>65</v>
      </c>
      <c r="L196" s="29" t="s">
        <v>65</v>
      </c>
      <c r="M196" s="29">
        <v>7</v>
      </c>
      <c r="N196" s="29" t="s">
        <v>65</v>
      </c>
      <c r="O196" s="29" t="s">
        <v>65</v>
      </c>
      <c r="P196" s="41">
        <v>1.8</v>
      </c>
      <c r="Q196" s="32">
        <v>5.3760810000000001</v>
      </c>
      <c r="R196" s="41">
        <v>0.14000000000000001</v>
      </c>
      <c r="S196" s="32">
        <f t="shared" si="0"/>
        <v>5.3760810000000001</v>
      </c>
      <c r="T196" s="29">
        <v>0.59</v>
      </c>
      <c r="U196" s="32" t="s">
        <v>209</v>
      </c>
    </row>
    <row r="197" spans="1:21" s="36" customFormat="1" ht="15" customHeight="1" x14ac:dyDescent="0.3">
      <c r="A197" s="29">
        <v>3232</v>
      </c>
      <c r="B197" s="29" t="s">
        <v>482</v>
      </c>
      <c r="C197" s="29" t="str">
        <f>VLOOKUP(A197,'1_문헌특성'!A:W,3,0)</f>
        <v>cross over RCT</v>
      </c>
      <c r="D197" s="28" t="s">
        <v>474</v>
      </c>
      <c r="E197" s="28" t="s">
        <v>180</v>
      </c>
      <c r="F197" s="28" t="s">
        <v>439</v>
      </c>
      <c r="G197" s="29" t="s">
        <v>355</v>
      </c>
      <c r="H197" s="29" t="s">
        <v>57</v>
      </c>
      <c r="I197" s="29" t="s">
        <v>182</v>
      </c>
      <c r="J197" s="29">
        <v>6</v>
      </c>
      <c r="K197" s="29" t="s">
        <v>65</v>
      </c>
      <c r="L197" s="29" t="s">
        <v>65</v>
      </c>
      <c r="M197" s="29">
        <v>7</v>
      </c>
      <c r="N197" s="29" t="s">
        <v>65</v>
      </c>
      <c r="O197" s="29" t="s">
        <v>65</v>
      </c>
      <c r="P197" s="41">
        <v>-0.2</v>
      </c>
      <c r="Q197" s="32">
        <v>0.74199999999999999</v>
      </c>
      <c r="R197" s="41">
        <v>0.28999999999999998</v>
      </c>
      <c r="S197" s="32">
        <f t="shared" si="0"/>
        <v>0.74199999999999999</v>
      </c>
      <c r="T197" s="29">
        <v>0.26</v>
      </c>
      <c r="U197" s="32" t="s">
        <v>209</v>
      </c>
    </row>
    <row r="198" spans="1:21" s="36" customFormat="1" ht="15" customHeight="1" x14ac:dyDescent="0.3">
      <c r="A198" s="29">
        <v>3232</v>
      </c>
      <c r="B198" s="29" t="s">
        <v>482</v>
      </c>
      <c r="C198" s="29" t="str">
        <f>VLOOKUP(A198,'1_문헌특성'!A:W,3,0)</f>
        <v>cross over RCT</v>
      </c>
      <c r="D198" s="28" t="s">
        <v>474</v>
      </c>
      <c r="E198" s="28" t="s">
        <v>180</v>
      </c>
      <c r="F198" s="28" t="s">
        <v>439</v>
      </c>
      <c r="G198" s="29" t="s">
        <v>356</v>
      </c>
      <c r="H198" s="29" t="s">
        <v>57</v>
      </c>
      <c r="I198" s="29" t="s">
        <v>182</v>
      </c>
      <c r="J198" s="29">
        <v>6</v>
      </c>
      <c r="K198" s="29" t="s">
        <v>65</v>
      </c>
      <c r="L198" s="29" t="s">
        <v>65</v>
      </c>
      <c r="M198" s="29">
        <v>7</v>
      </c>
      <c r="N198" s="29" t="s">
        <v>65</v>
      </c>
      <c r="O198" s="29" t="s">
        <v>65</v>
      </c>
      <c r="P198" s="41">
        <v>1</v>
      </c>
      <c r="Q198" s="32">
        <v>3.24</v>
      </c>
      <c r="R198" s="41">
        <v>2.14</v>
      </c>
      <c r="S198" s="32">
        <f t="shared" si="0"/>
        <v>3.24</v>
      </c>
      <c r="T198" s="29">
        <v>0.54</v>
      </c>
      <c r="U198" s="32" t="s">
        <v>209</v>
      </c>
    </row>
    <row r="199" spans="1:21" s="36" customFormat="1" ht="15" customHeight="1" x14ac:dyDescent="0.3">
      <c r="A199" s="29">
        <v>3232</v>
      </c>
      <c r="B199" s="29" t="s">
        <v>482</v>
      </c>
      <c r="C199" s="29" t="str">
        <f>VLOOKUP(A199,'1_문헌특성'!A:W,3,0)</f>
        <v>cross over RCT</v>
      </c>
      <c r="D199" s="28" t="s">
        <v>474</v>
      </c>
      <c r="E199" s="28" t="s">
        <v>180</v>
      </c>
      <c r="F199" s="28" t="s">
        <v>439</v>
      </c>
      <c r="G199" s="29" t="s">
        <v>359</v>
      </c>
      <c r="H199" s="29" t="s">
        <v>57</v>
      </c>
      <c r="I199" s="29" t="s">
        <v>182</v>
      </c>
      <c r="J199" s="29">
        <v>6</v>
      </c>
      <c r="K199" s="29" t="s">
        <v>65</v>
      </c>
      <c r="L199" s="29" t="s">
        <v>65</v>
      </c>
      <c r="M199" s="29">
        <v>7</v>
      </c>
      <c r="N199" s="29" t="s">
        <v>65</v>
      </c>
      <c r="O199" s="29" t="s">
        <v>65</v>
      </c>
      <c r="P199" s="41">
        <v>6.4</v>
      </c>
      <c r="Q199" s="32">
        <v>13.37846</v>
      </c>
      <c r="R199" s="41">
        <v>0.56999999999999995</v>
      </c>
      <c r="S199" s="32">
        <f t="shared" si="0"/>
        <v>13.37846</v>
      </c>
      <c r="T199" s="29">
        <v>0.45</v>
      </c>
      <c r="U199" s="32" t="s">
        <v>209</v>
      </c>
    </row>
    <row r="200" spans="1:21" s="36" customFormat="1" ht="15" customHeight="1" x14ac:dyDescent="0.3">
      <c r="A200" s="29">
        <v>3232</v>
      </c>
      <c r="B200" s="29" t="s">
        <v>482</v>
      </c>
      <c r="C200" s="29" t="str">
        <f>VLOOKUP(A200,'1_문헌특성'!A:W,3,0)</f>
        <v>cross over RCT</v>
      </c>
      <c r="D200" s="28" t="s">
        <v>474</v>
      </c>
      <c r="E200" s="28" t="s">
        <v>180</v>
      </c>
      <c r="F200" s="28" t="s">
        <v>439</v>
      </c>
      <c r="G200" s="29" t="s">
        <v>357</v>
      </c>
      <c r="H200" s="29" t="s">
        <v>57</v>
      </c>
      <c r="I200" s="29" t="s">
        <v>182</v>
      </c>
      <c r="J200" s="29">
        <v>6</v>
      </c>
      <c r="K200" s="29" t="s">
        <v>65</v>
      </c>
      <c r="L200" s="29" t="s">
        <v>65</v>
      </c>
      <c r="M200" s="29">
        <v>7</v>
      </c>
      <c r="N200" s="29" t="s">
        <v>65</v>
      </c>
      <c r="O200" s="29" t="s">
        <v>65</v>
      </c>
      <c r="P200" s="41">
        <v>1</v>
      </c>
      <c r="Q200" s="32">
        <v>24.412500000000001</v>
      </c>
      <c r="R200" s="41">
        <v>7.14</v>
      </c>
      <c r="S200" s="32">
        <f t="shared" si="0"/>
        <v>24.412500000000001</v>
      </c>
      <c r="T200" s="29">
        <v>0.66</v>
      </c>
      <c r="U200" s="32" t="s">
        <v>209</v>
      </c>
    </row>
    <row r="201" spans="1:21" s="36" customFormat="1" ht="15" customHeight="1" x14ac:dyDescent="0.3">
      <c r="A201" s="29">
        <v>3232</v>
      </c>
      <c r="B201" s="29" t="s">
        <v>482</v>
      </c>
      <c r="C201" s="29" t="str">
        <f>VLOOKUP(A201,'1_문헌특성'!A:W,3,0)</f>
        <v>cross over RCT</v>
      </c>
      <c r="D201" s="28" t="s">
        <v>474</v>
      </c>
      <c r="E201" s="28" t="s">
        <v>180</v>
      </c>
      <c r="F201" s="28" t="s">
        <v>439</v>
      </c>
      <c r="G201" s="29" t="s">
        <v>358</v>
      </c>
      <c r="H201" s="29" t="s">
        <v>57</v>
      </c>
      <c r="I201" s="29" t="s">
        <v>182</v>
      </c>
      <c r="J201" s="29">
        <v>6</v>
      </c>
      <c r="K201" s="29" t="s">
        <v>65</v>
      </c>
      <c r="L201" s="29" t="s">
        <v>65</v>
      </c>
      <c r="M201" s="29">
        <v>7</v>
      </c>
      <c r="N201" s="29" t="s">
        <v>65</v>
      </c>
      <c r="O201" s="29" t="s">
        <v>65</v>
      </c>
      <c r="P201" s="41">
        <v>1.2</v>
      </c>
      <c r="Q201" s="32">
        <v>1.113904</v>
      </c>
      <c r="R201" s="41">
        <v>0.28999999999999998</v>
      </c>
      <c r="S201" s="32">
        <f t="shared" si="0"/>
        <v>1.113904</v>
      </c>
      <c r="T201" s="29">
        <v>0.17</v>
      </c>
      <c r="U201" s="32" t="s">
        <v>209</v>
      </c>
    </row>
    <row r="202" spans="1:21" s="36" customFormat="1" ht="15" customHeight="1" x14ac:dyDescent="0.3">
      <c r="A202" s="29">
        <v>3232</v>
      </c>
      <c r="B202" s="29" t="s">
        <v>482</v>
      </c>
      <c r="C202" s="29" t="str">
        <f>VLOOKUP(A202,'1_문헌특성'!A:W,3,0)</f>
        <v>cross over RCT</v>
      </c>
      <c r="D202" s="28" t="s">
        <v>474</v>
      </c>
      <c r="E202" s="28" t="s">
        <v>180</v>
      </c>
      <c r="F202" s="28" t="s">
        <v>439</v>
      </c>
      <c r="G202" s="29" t="s">
        <v>138</v>
      </c>
      <c r="H202" s="29" t="s">
        <v>57</v>
      </c>
      <c r="I202" s="29" t="s">
        <v>449</v>
      </c>
      <c r="J202" s="29">
        <v>6</v>
      </c>
      <c r="K202" s="41">
        <f>K176+P189</f>
        <v>57.2</v>
      </c>
      <c r="L202" s="29" t="s">
        <v>65</v>
      </c>
      <c r="M202" s="29">
        <v>7</v>
      </c>
      <c r="N202" s="41">
        <f>N176+R189</f>
        <v>50.14</v>
      </c>
      <c r="O202" s="29" t="s">
        <v>65</v>
      </c>
      <c r="P202" s="29"/>
      <c r="Q202" s="29"/>
      <c r="R202" s="29"/>
      <c r="S202" s="29"/>
      <c r="T202" s="29"/>
      <c r="U202" s="29"/>
    </row>
    <row r="203" spans="1:21" s="36" customFormat="1" ht="15" customHeight="1" x14ac:dyDescent="0.3">
      <c r="A203" s="29">
        <v>3232</v>
      </c>
      <c r="B203" s="29" t="s">
        <v>482</v>
      </c>
      <c r="C203" s="29" t="str">
        <f>VLOOKUP(A203,'1_문헌특성'!A:W,3,0)</f>
        <v>cross over RCT</v>
      </c>
      <c r="D203" s="28" t="s">
        <v>474</v>
      </c>
      <c r="E203" s="28" t="s">
        <v>180</v>
      </c>
      <c r="F203" s="28" t="s">
        <v>439</v>
      </c>
      <c r="G203" s="29" t="s">
        <v>349</v>
      </c>
      <c r="H203" s="29" t="s">
        <v>57</v>
      </c>
      <c r="I203" s="29" t="s">
        <v>449</v>
      </c>
      <c r="J203" s="29">
        <v>6</v>
      </c>
      <c r="K203" s="41">
        <f t="shared" ref="K203:K214" si="1">K177+P190</f>
        <v>39.58</v>
      </c>
      <c r="L203" s="29" t="s">
        <v>65</v>
      </c>
      <c r="M203" s="29">
        <v>7</v>
      </c>
      <c r="N203" s="41">
        <f t="shared" ref="N203:N214" si="2">N177+R190</f>
        <v>40.96</v>
      </c>
      <c r="O203" s="29" t="s">
        <v>65</v>
      </c>
      <c r="P203" s="29"/>
      <c r="Q203" s="29"/>
      <c r="R203" s="29"/>
      <c r="S203" s="29"/>
      <c r="T203" s="29"/>
      <c r="U203" s="29"/>
    </row>
    <row r="204" spans="1:21" s="36" customFormat="1" ht="15" customHeight="1" x14ac:dyDescent="0.3">
      <c r="A204" s="29">
        <v>3232</v>
      </c>
      <c r="B204" s="29" t="s">
        <v>482</v>
      </c>
      <c r="C204" s="29" t="str">
        <f>VLOOKUP(A204,'1_문헌특성'!A:W,3,0)</f>
        <v>cross over RCT</v>
      </c>
      <c r="D204" s="28" t="s">
        <v>474</v>
      </c>
      <c r="E204" s="28" t="s">
        <v>180</v>
      </c>
      <c r="F204" s="28" t="s">
        <v>439</v>
      </c>
      <c r="G204" s="29" t="s">
        <v>350</v>
      </c>
      <c r="H204" s="29" t="s">
        <v>57</v>
      </c>
      <c r="I204" s="29" t="s">
        <v>449</v>
      </c>
      <c r="J204" s="29">
        <v>6</v>
      </c>
      <c r="K204" s="41">
        <f t="shared" si="1"/>
        <v>60.46</v>
      </c>
      <c r="L204" s="29" t="s">
        <v>65</v>
      </c>
      <c r="M204" s="29">
        <v>7</v>
      </c>
      <c r="N204" s="41">
        <f t="shared" si="2"/>
        <v>56.94</v>
      </c>
      <c r="O204" s="29" t="s">
        <v>65</v>
      </c>
      <c r="P204" s="29"/>
      <c r="Q204" s="29"/>
      <c r="R204" s="29"/>
      <c r="S204" s="29"/>
      <c r="T204" s="29"/>
      <c r="U204" s="29"/>
    </row>
    <row r="205" spans="1:21" s="36" customFormat="1" ht="15" customHeight="1" x14ac:dyDescent="0.3">
      <c r="A205" s="29">
        <v>3232</v>
      </c>
      <c r="B205" s="29" t="s">
        <v>482</v>
      </c>
      <c r="C205" s="29" t="str">
        <f>VLOOKUP(A205,'1_문헌특성'!A:W,3,0)</f>
        <v>cross over RCT</v>
      </c>
      <c r="D205" s="28" t="s">
        <v>474</v>
      </c>
      <c r="E205" s="28" t="s">
        <v>180</v>
      </c>
      <c r="F205" s="28" t="s">
        <v>439</v>
      </c>
      <c r="G205" s="29" t="s">
        <v>214</v>
      </c>
      <c r="H205" s="29" t="s">
        <v>57</v>
      </c>
      <c r="I205" s="29" t="s">
        <v>449</v>
      </c>
      <c r="J205" s="29">
        <v>6</v>
      </c>
      <c r="K205" s="41">
        <f t="shared" si="1"/>
        <v>43.5</v>
      </c>
      <c r="L205" s="29" t="s">
        <v>65</v>
      </c>
      <c r="M205" s="29">
        <v>7</v>
      </c>
      <c r="N205" s="41">
        <f t="shared" si="2"/>
        <v>44.29</v>
      </c>
      <c r="O205" s="29" t="s">
        <v>65</v>
      </c>
      <c r="P205" s="29"/>
      <c r="Q205" s="29"/>
      <c r="R205" s="29"/>
      <c r="S205" s="29"/>
      <c r="T205" s="29"/>
      <c r="U205" s="29"/>
    </row>
    <row r="206" spans="1:21" s="36" customFormat="1" ht="15" customHeight="1" x14ac:dyDescent="0.3">
      <c r="A206" s="29">
        <v>3232</v>
      </c>
      <c r="B206" s="29" t="s">
        <v>482</v>
      </c>
      <c r="C206" s="29" t="str">
        <f>VLOOKUP(A206,'1_문헌특성'!A:W,3,0)</f>
        <v>cross over RCT</v>
      </c>
      <c r="D206" s="28" t="s">
        <v>474</v>
      </c>
      <c r="E206" s="28" t="s">
        <v>180</v>
      </c>
      <c r="F206" s="28" t="s">
        <v>439</v>
      </c>
      <c r="G206" s="29" t="s">
        <v>351</v>
      </c>
      <c r="H206" s="29" t="s">
        <v>57</v>
      </c>
      <c r="I206" s="29" t="s">
        <v>449</v>
      </c>
      <c r="J206" s="29">
        <v>6</v>
      </c>
      <c r="K206" s="41">
        <f t="shared" si="1"/>
        <v>19</v>
      </c>
      <c r="L206" s="29" t="s">
        <v>65</v>
      </c>
      <c r="M206" s="29">
        <v>7</v>
      </c>
      <c r="N206" s="41">
        <f t="shared" si="2"/>
        <v>16.239999999999998</v>
      </c>
      <c r="O206" s="29" t="s">
        <v>65</v>
      </c>
      <c r="P206" s="29"/>
      <c r="Q206" s="29"/>
      <c r="R206" s="29"/>
      <c r="S206" s="29"/>
      <c r="T206" s="29"/>
      <c r="U206" s="29"/>
    </row>
    <row r="207" spans="1:21" s="36" customFormat="1" ht="15" customHeight="1" x14ac:dyDescent="0.3">
      <c r="A207" s="29">
        <v>3232</v>
      </c>
      <c r="B207" s="29" t="s">
        <v>482</v>
      </c>
      <c r="C207" s="29" t="str">
        <f>VLOOKUP(A207,'1_문헌특성'!A:W,3,0)</f>
        <v>cross over RCT</v>
      </c>
      <c r="D207" s="28" t="s">
        <v>474</v>
      </c>
      <c r="E207" s="28" t="s">
        <v>180</v>
      </c>
      <c r="F207" s="28" t="s">
        <v>439</v>
      </c>
      <c r="G207" s="29" t="s">
        <v>352</v>
      </c>
      <c r="H207" s="29" t="s">
        <v>57</v>
      </c>
      <c r="I207" s="29" t="s">
        <v>449</v>
      </c>
      <c r="J207" s="29">
        <v>6</v>
      </c>
      <c r="K207" s="41">
        <f t="shared" si="1"/>
        <v>12.3</v>
      </c>
      <c r="L207" s="29" t="s">
        <v>65</v>
      </c>
      <c r="M207" s="29">
        <v>7</v>
      </c>
      <c r="N207" s="41">
        <f t="shared" si="2"/>
        <v>11.83</v>
      </c>
      <c r="O207" s="29" t="s">
        <v>65</v>
      </c>
      <c r="P207" s="29"/>
      <c r="Q207" s="29"/>
      <c r="R207" s="29"/>
      <c r="S207" s="29"/>
      <c r="T207" s="29"/>
      <c r="U207" s="29"/>
    </row>
    <row r="208" spans="1:21" s="36" customFormat="1" ht="15" customHeight="1" x14ac:dyDescent="0.3">
      <c r="A208" s="29">
        <v>3232</v>
      </c>
      <c r="B208" s="29" t="s">
        <v>482</v>
      </c>
      <c r="C208" s="29" t="str">
        <f>VLOOKUP(A208,'1_문헌특성'!A:W,3,0)</f>
        <v>cross over RCT</v>
      </c>
      <c r="D208" s="28" t="s">
        <v>474</v>
      </c>
      <c r="E208" s="28" t="s">
        <v>180</v>
      </c>
      <c r="F208" s="28" t="s">
        <v>439</v>
      </c>
      <c r="G208" s="29" t="s">
        <v>353</v>
      </c>
      <c r="H208" s="29" t="s">
        <v>57</v>
      </c>
      <c r="I208" s="29" t="s">
        <v>449</v>
      </c>
      <c r="J208" s="29">
        <v>6</v>
      </c>
      <c r="K208" s="41">
        <f t="shared" si="1"/>
        <v>10.6</v>
      </c>
      <c r="L208" s="29" t="s">
        <v>65</v>
      </c>
      <c r="M208" s="29">
        <v>7</v>
      </c>
      <c r="N208" s="41">
        <f t="shared" si="2"/>
        <v>8.27</v>
      </c>
      <c r="O208" s="29" t="s">
        <v>65</v>
      </c>
      <c r="P208" s="29"/>
      <c r="Q208" s="29"/>
      <c r="R208" s="29"/>
      <c r="S208" s="29"/>
      <c r="T208" s="29"/>
      <c r="U208" s="29"/>
    </row>
    <row r="209" spans="1:21" s="36" customFormat="1" ht="15" customHeight="1" x14ac:dyDescent="0.3">
      <c r="A209" s="29">
        <v>3232</v>
      </c>
      <c r="B209" s="29" t="s">
        <v>482</v>
      </c>
      <c r="C209" s="29" t="str">
        <f>VLOOKUP(A209,'1_문헌특성'!A:W,3,0)</f>
        <v>cross over RCT</v>
      </c>
      <c r="D209" s="28" t="s">
        <v>474</v>
      </c>
      <c r="E209" s="28" t="s">
        <v>180</v>
      </c>
      <c r="F209" s="28" t="s">
        <v>439</v>
      </c>
      <c r="G209" s="29" t="s">
        <v>354</v>
      </c>
      <c r="H209" s="29" t="s">
        <v>57</v>
      </c>
      <c r="I209" s="29" t="s">
        <v>449</v>
      </c>
      <c r="J209" s="29">
        <v>6</v>
      </c>
      <c r="K209" s="41">
        <f t="shared" si="1"/>
        <v>7.5</v>
      </c>
      <c r="L209" s="29" t="s">
        <v>65</v>
      </c>
      <c r="M209" s="29">
        <v>7</v>
      </c>
      <c r="N209" s="41">
        <f t="shared" si="2"/>
        <v>2.74</v>
      </c>
      <c r="O209" s="29" t="s">
        <v>65</v>
      </c>
      <c r="P209" s="29"/>
      <c r="Q209" s="29"/>
      <c r="R209" s="29"/>
      <c r="S209" s="29"/>
      <c r="T209" s="29"/>
      <c r="U209" s="29"/>
    </row>
    <row r="210" spans="1:21" s="36" customFormat="1" ht="15" customHeight="1" x14ac:dyDescent="0.3">
      <c r="A210" s="29">
        <v>3232</v>
      </c>
      <c r="B210" s="29" t="s">
        <v>482</v>
      </c>
      <c r="C210" s="29" t="str">
        <f>VLOOKUP(A210,'1_문헌특성'!A:W,3,0)</f>
        <v>cross over RCT</v>
      </c>
      <c r="D210" s="28" t="s">
        <v>474</v>
      </c>
      <c r="E210" s="28" t="s">
        <v>180</v>
      </c>
      <c r="F210" s="28" t="s">
        <v>439</v>
      </c>
      <c r="G210" s="29" t="s">
        <v>355</v>
      </c>
      <c r="H210" s="29" t="s">
        <v>57</v>
      </c>
      <c r="I210" s="29" t="s">
        <v>449</v>
      </c>
      <c r="J210" s="29">
        <v>6</v>
      </c>
      <c r="K210" s="41">
        <f t="shared" si="1"/>
        <v>-0.2</v>
      </c>
      <c r="L210" s="29" t="s">
        <v>65</v>
      </c>
      <c r="M210" s="29">
        <v>7</v>
      </c>
      <c r="N210" s="41">
        <f t="shared" si="2"/>
        <v>2.29</v>
      </c>
      <c r="O210" s="29" t="s">
        <v>65</v>
      </c>
      <c r="P210" s="29"/>
      <c r="Q210" s="29"/>
      <c r="R210" s="29"/>
      <c r="S210" s="29"/>
      <c r="T210" s="29"/>
      <c r="U210" s="29"/>
    </row>
    <row r="211" spans="1:21" s="36" customFormat="1" ht="15" customHeight="1" x14ac:dyDescent="0.3">
      <c r="A211" s="29">
        <v>3232</v>
      </c>
      <c r="B211" s="29" t="s">
        <v>482</v>
      </c>
      <c r="C211" s="29" t="str">
        <f>VLOOKUP(A211,'1_문헌특성'!A:W,3,0)</f>
        <v>cross over RCT</v>
      </c>
      <c r="D211" s="28" t="s">
        <v>474</v>
      </c>
      <c r="E211" s="28" t="s">
        <v>180</v>
      </c>
      <c r="F211" s="28" t="s">
        <v>439</v>
      </c>
      <c r="G211" s="29" t="s">
        <v>356</v>
      </c>
      <c r="H211" s="29" t="s">
        <v>57</v>
      </c>
      <c r="I211" s="29" t="s">
        <v>449</v>
      </c>
      <c r="J211" s="29">
        <v>6</v>
      </c>
      <c r="K211" s="41">
        <f t="shared" si="1"/>
        <v>6.8</v>
      </c>
      <c r="L211" s="29" t="s">
        <v>65</v>
      </c>
      <c r="M211" s="29">
        <v>7</v>
      </c>
      <c r="N211" s="41">
        <f t="shared" si="2"/>
        <v>9.14</v>
      </c>
      <c r="O211" s="29" t="s">
        <v>65</v>
      </c>
      <c r="P211" s="29"/>
      <c r="Q211" s="29"/>
      <c r="R211" s="29"/>
      <c r="S211" s="29"/>
      <c r="T211" s="29"/>
      <c r="U211" s="29"/>
    </row>
    <row r="212" spans="1:21" s="36" customFormat="1" ht="15" customHeight="1" x14ac:dyDescent="0.3">
      <c r="A212" s="29">
        <v>3232</v>
      </c>
      <c r="B212" s="29" t="s">
        <v>482</v>
      </c>
      <c r="C212" s="29" t="str">
        <f>VLOOKUP(A212,'1_문헌특성'!A:W,3,0)</f>
        <v>cross over RCT</v>
      </c>
      <c r="D212" s="28" t="s">
        <v>474</v>
      </c>
      <c r="E212" s="28" t="s">
        <v>180</v>
      </c>
      <c r="F212" s="28" t="s">
        <v>439</v>
      </c>
      <c r="G212" s="29" t="s">
        <v>359</v>
      </c>
      <c r="H212" s="29" t="s">
        <v>57</v>
      </c>
      <c r="I212" s="29" t="s">
        <v>449</v>
      </c>
      <c r="J212" s="29">
        <v>6</v>
      </c>
      <c r="K212" s="41">
        <f t="shared" si="1"/>
        <v>83.7</v>
      </c>
      <c r="L212" s="29" t="s">
        <v>65</v>
      </c>
      <c r="M212" s="29">
        <v>7</v>
      </c>
      <c r="N212" s="41">
        <f t="shared" si="2"/>
        <v>82.27</v>
      </c>
      <c r="O212" s="29" t="s">
        <v>65</v>
      </c>
      <c r="P212" s="29"/>
      <c r="Q212" s="29"/>
      <c r="R212" s="29"/>
      <c r="S212" s="29"/>
      <c r="T212" s="29"/>
      <c r="U212" s="29"/>
    </row>
    <row r="213" spans="1:21" s="36" customFormat="1" ht="15" customHeight="1" x14ac:dyDescent="0.3">
      <c r="A213" s="29">
        <v>3232</v>
      </c>
      <c r="B213" s="29" t="s">
        <v>482</v>
      </c>
      <c r="C213" s="29" t="str">
        <f>VLOOKUP(A213,'1_문헌특성'!A:W,3,0)</f>
        <v>cross over RCT</v>
      </c>
      <c r="D213" s="28" t="s">
        <v>474</v>
      </c>
      <c r="E213" s="28" t="s">
        <v>180</v>
      </c>
      <c r="F213" s="28" t="s">
        <v>439</v>
      </c>
      <c r="G213" s="29" t="s">
        <v>357</v>
      </c>
      <c r="H213" s="29" t="s">
        <v>57</v>
      </c>
      <c r="I213" s="29" t="s">
        <v>449</v>
      </c>
      <c r="J213" s="29">
        <v>6</v>
      </c>
      <c r="K213" s="41">
        <f t="shared" si="1"/>
        <v>87.7</v>
      </c>
      <c r="L213" s="29" t="s">
        <v>65</v>
      </c>
      <c r="M213" s="29">
        <v>7</v>
      </c>
      <c r="N213" s="41">
        <f t="shared" si="2"/>
        <v>80.040000000000006</v>
      </c>
      <c r="O213" s="29" t="s">
        <v>65</v>
      </c>
      <c r="P213" s="29"/>
      <c r="Q213" s="29"/>
      <c r="R213" s="29"/>
      <c r="S213" s="29"/>
      <c r="T213" s="29"/>
      <c r="U213" s="29"/>
    </row>
    <row r="214" spans="1:21" s="36" customFormat="1" ht="15" customHeight="1" x14ac:dyDescent="0.3">
      <c r="A214" s="29">
        <v>3232</v>
      </c>
      <c r="B214" s="29" t="s">
        <v>482</v>
      </c>
      <c r="C214" s="29" t="str">
        <f>VLOOKUP(A214,'1_문헌특성'!A:W,3,0)</f>
        <v>cross over RCT</v>
      </c>
      <c r="D214" s="28" t="s">
        <v>474</v>
      </c>
      <c r="E214" s="28" t="s">
        <v>180</v>
      </c>
      <c r="F214" s="28" t="s">
        <v>439</v>
      </c>
      <c r="G214" s="29" t="s">
        <v>358</v>
      </c>
      <c r="H214" s="29" t="s">
        <v>57</v>
      </c>
      <c r="I214" s="29" t="s">
        <v>449</v>
      </c>
      <c r="J214" s="29">
        <v>6</v>
      </c>
      <c r="K214" s="41">
        <f t="shared" si="1"/>
        <v>4.5</v>
      </c>
      <c r="L214" s="29" t="s">
        <v>65</v>
      </c>
      <c r="M214" s="29">
        <v>7</v>
      </c>
      <c r="N214" s="41">
        <f t="shared" si="2"/>
        <v>2.69</v>
      </c>
      <c r="O214" s="29" t="s">
        <v>65</v>
      </c>
      <c r="P214" s="29"/>
      <c r="Q214" s="29"/>
      <c r="R214" s="29"/>
      <c r="S214" s="29"/>
      <c r="T214" s="29"/>
      <c r="U214" s="29"/>
    </row>
    <row r="215" spans="1:21" s="36" customFormat="1" ht="15" customHeight="1" x14ac:dyDescent="0.3">
      <c r="A215" s="35">
        <v>4639</v>
      </c>
      <c r="B215" s="35" t="s">
        <v>377</v>
      </c>
      <c r="C215" s="29" t="str">
        <f>VLOOKUP(A215,'1_문헌특성'!A:W,3,0)</f>
        <v>cross over RCT</v>
      </c>
      <c r="D215" s="28" t="s">
        <v>474</v>
      </c>
      <c r="E215" s="28" t="s">
        <v>180</v>
      </c>
      <c r="F215" s="28" t="s">
        <v>439</v>
      </c>
      <c r="G215" s="29" t="s">
        <v>390</v>
      </c>
      <c r="H215" s="29" t="s">
        <v>391</v>
      </c>
      <c r="I215" s="29" t="s">
        <v>367</v>
      </c>
      <c r="J215" s="29">
        <v>6</v>
      </c>
      <c r="K215" s="41">
        <v>8.8000000000000007</v>
      </c>
      <c r="L215" s="29">
        <v>3.1</v>
      </c>
      <c r="M215" s="29">
        <v>7</v>
      </c>
      <c r="N215" s="41">
        <v>10.9</v>
      </c>
      <c r="O215" s="29">
        <v>5</v>
      </c>
      <c r="P215" s="29"/>
      <c r="Q215" s="29"/>
      <c r="R215" s="29"/>
      <c r="S215" s="29"/>
      <c r="T215" s="29">
        <v>0.47</v>
      </c>
      <c r="U215" s="29"/>
    </row>
    <row r="216" spans="1:21" s="36" customFormat="1" ht="15" customHeight="1" x14ac:dyDescent="0.3">
      <c r="A216" s="35">
        <v>4639</v>
      </c>
      <c r="B216" s="35" t="s">
        <v>377</v>
      </c>
      <c r="C216" s="29" t="str">
        <f>VLOOKUP(A216,'1_문헌특성'!A:W,3,0)</f>
        <v>cross over RCT</v>
      </c>
      <c r="D216" s="28" t="s">
        <v>474</v>
      </c>
      <c r="E216" s="28" t="s">
        <v>180</v>
      </c>
      <c r="F216" s="28" t="s">
        <v>439</v>
      </c>
      <c r="G216" s="29" t="s">
        <v>390</v>
      </c>
      <c r="H216" s="29" t="s">
        <v>391</v>
      </c>
      <c r="I216" s="29" t="s">
        <v>182</v>
      </c>
      <c r="J216" s="29">
        <v>6</v>
      </c>
      <c r="K216" s="41">
        <v>7.4</v>
      </c>
      <c r="L216" s="29">
        <v>3.8</v>
      </c>
      <c r="M216" s="29">
        <v>7</v>
      </c>
      <c r="N216" s="41">
        <v>5</v>
      </c>
      <c r="O216" s="29">
        <v>3</v>
      </c>
      <c r="P216" s="29">
        <v>-1.4</v>
      </c>
      <c r="Q216" s="29">
        <v>2.6</v>
      </c>
      <c r="R216" s="29">
        <v>-4.0999999999999996</v>
      </c>
      <c r="S216" s="29">
        <v>3</v>
      </c>
      <c r="T216" s="29">
        <v>0.12</v>
      </c>
      <c r="U216" s="34"/>
    </row>
    <row r="217" spans="1:21" s="36" customFormat="1" ht="15" customHeight="1" x14ac:dyDescent="0.3">
      <c r="A217" s="35">
        <v>4639</v>
      </c>
      <c r="B217" s="35" t="s">
        <v>377</v>
      </c>
      <c r="C217" s="29" t="str">
        <f>VLOOKUP(A217,'1_문헌특성'!A:W,3,0)</f>
        <v>cross over RCT</v>
      </c>
      <c r="D217" s="28" t="s">
        <v>474</v>
      </c>
      <c r="E217" s="28" t="s">
        <v>180</v>
      </c>
      <c r="F217" s="28" t="s">
        <v>439</v>
      </c>
      <c r="G217" s="29" t="s">
        <v>392</v>
      </c>
      <c r="H217" s="29" t="s">
        <v>393</v>
      </c>
      <c r="I217" s="29" t="s">
        <v>367</v>
      </c>
      <c r="J217" s="29">
        <v>6</v>
      </c>
      <c r="K217" s="41">
        <v>166</v>
      </c>
      <c r="L217" s="29">
        <v>57.6</v>
      </c>
      <c r="M217" s="29">
        <v>7</v>
      </c>
      <c r="N217" s="41">
        <v>266.89999999999998</v>
      </c>
      <c r="O217" s="29">
        <v>102</v>
      </c>
      <c r="P217" s="29"/>
      <c r="Q217" s="29"/>
      <c r="R217" s="29"/>
      <c r="S217" s="29"/>
      <c r="T217" s="29">
        <v>0.03</v>
      </c>
      <c r="U217" s="34"/>
    </row>
    <row r="218" spans="1:21" s="36" customFormat="1" ht="15" customHeight="1" x14ac:dyDescent="0.3">
      <c r="A218" s="35">
        <v>4639</v>
      </c>
      <c r="B218" s="35" t="s">
        <v>377</v>
      </c>
      <c r="C218" s="29" t="str">
        <f>VLOOKUP(A218,'1_문헌특성'!A:W,3,0)</f>
        <v>cross over RCT</v>
      </c>
      <c r="D218" s="28" t="s">
        <v>474</v>
      </c>
      <c r="E218" s="28" t="s">
        <v>180</v>
      </c>
      <c r="F218" s="28" t="s">
        <v>439</v>
      </c>
      <c r="G218" s="29" t="s">
        <v>392</v>
      </c>
      <c r="H218" s="29" t="s">
        <v>393</v>
      </c>
      <c r="I218" s="29" t="s">
        <v>182</v>
      </c>
      <c r="J218" s="29">
        <v>6</v>
      </c>
      <c r="K218" s="41">
        <v>217.3</v>
      </c>
      <c r="L218" s="29">
        <v>65.900000000000006</v>
      </c>
      <c r="M218" s="29">
        <v>7</v>
      </c>
      <c r="N218" s="41">
        <v>102</v>
      </c>
      <c r="O218" s="29">
        <v>135.80000000000001</v>
      </c>
      <c r="P218" s="29">
        <v>51.3</v>
      </c>
      <c r="Q218" s="29">
        <v>69.7</v>
      </c>
      <c r="R218" s="29">
        <v>72.099999999999994</v>
      </c>
      <c r="S218" s="29">
        <v>54.8</v>
      </c>
      <c r="T218" s="29">
        <v>0.39</v>
      </c>
      <c r="U218" s="34"/>
    </row>
    <row r="219" spans="1:21" s="36" customFormat="1" ht="15" customHeight="1" x14ac:dyDescent="0.3">
      <c r="A219" s="35">
        <v>4639</v>
      </c>
      <c r="B219" s="35" t="s">
        <v>377</v>
      </c>
      <c r="C219" s="29" t="str">
        <f>VLOOKUP(A219,'1_문헌특성'!A:W,3,0)</f>
        <v>cross over RCT</v>
      </c>
      <c r="D219" s="28" t="s">
        <v>474</v>
      </c>
      <c r="E219" s="28" t="s">
        <v>180</v>
      </c>
      <c r="F219" s="28" t="s">
        <v>439</v>
      </c>
      <c r="G219" s="29" t="s">
        <v>394</v>
      </c>
      <c r="H219" s="29" t="s">
        <v>395</v>
      </c>
      <c r="I219" s="29" t="s">
        <v>367</v>
      </c>
      <c r="J219" s="29">
        <v>6</v>
      </c>
      <c r="K219" s="41">
        <v>30.1</v>
      </c>
      <c r="L219" s="29">
        <v>5.4</v>
      </c>
      <c r="M219" s="29">
        <v>7</v>
      </c>
      <c r="N219" s="41">
        <v>35.799999999999997</v>
      </c>
      <c r="O219" s="29">
        <v>9.3000000000000007</v>
      </c>
      <c r="P219" s="29"/>
      <c r="Q219" s="29"/>
      <c r="R219" s="29"/>
      <c r="S219" s="29"/>
      <c r="T219" s="29">
        <v>0.2</v>
      </c>
      <c r="U219" s="34"/>
    </row>
    <row r="220" spans="1:21" s="36" customFormat="1" ht="15" customHeight="1" x14ac:dyDescent="0.3">
      <c r="A220" s="35">
        <v>4639</v>
      </c>
      <c r="B220" s="35" t="s">
        <v>377</v>
      </c>
      <c r="C220" s="29" t="str">
        <f>VLOOKUP(A220,'1_문헌특성'!A:W,3,0)</f>
        <v>cross over RCT</v>
      </c>
      <c r="D220" s="28" t="s">
        <v>474</v>
      </c>
      <c r="E220" s="28" t="s">
        <v>180</v>
      </c>
      <c r="F220" s="28" t="s">
        <v>439</v>
      </c>
      <c r="G220" s="29" t="s">
        <v>394</v>
      </c>
      <c r="H220" s="29" t="s">
        <v>395</v>
      </c>
      <c r="I220" s="29" t="s">
        <v>182</v>
      </c>
      <c r="J220" s="29">
        <v>6</v>
      </c>
      <c r="K220" s="41">
        <v>28.4</v>
      </c>
      <c r="L220" s="29">
        <v>7.4</v>
      </c>
      <c r="M220" s="29">
        <v>7</v>
      </c>
      <c r="N220" s="41">
        <v>28.7</v>
      </c>
      <c r="O220" s="29">
        <v>7.5</v>
      </c>
      <c r="P220" s="29">
        <v>-1.7</v>
      </c>
      <c r="Q220" s="29">
        <v>3.9</v>
      </c>
      <c r="R220" s="29">
        <v>-7.1</v>
      </c>
      <c r="S220" s="29">
        <v>3.9</v>
      </c>
      <c r="T220" s="29">
        <v>0.06</v>
      </c>
      <c r="U220" s="34"/>
    </row>
    <row r="221" spans="1:21" s="36" customFormat="1" ht="15" customHeight="1" x14ac:dyDescent="0.3">
      <c r="A221" s="35">
        <v>4639</v>
      </c>
      <c r="B221" s="35" t="s">
        <v>377</v>
      </c>
      <c r="C221" s="29" t="str">
        <f>VLOOKUP(A221,'1_문헌특성'!A:W,3,0)</f>
        <v>cross over RCT</v>
      </c>
      <c r="D221" s="28" t="s">
        <v>474</v>
      </c>
      <c r="E221" s="28" t="s">
        <v>180</v>
      </c>
      <c r="F221" s="28" t="s">
        <v>439</v>
      </c>
      <c r="G221" s="29" t="s">
        <v>396</v>
      </c>
      <c r="H221" s="29"/>
      <c r="I221" s="29" t="s">
        <v>367</v>
      </c>
      <c r="J221" s="29">
        <v>6</v>
      </c>
      <c r="K221" s="41">
        <v>0.9</v>
      </c>
      <c r="L221" s="29">
        <v>0.1</v>
      </c>
      <c r="M221" s="29">
        <v>7</v>
      </c>
      <c r="N221" s="41">
        <v>0.9</v>
      </c>
      <c r="O221" s="29">
        <v>0.1</v>
      </c>
      <c r="P221" s="29"/>
      <c r="Q221" s="29"/>
      <c r="R221" s="29"/>
      <c r="S221" s="29"/>
      <c r="T221" s="29">
        <v>0.89</v>
      </c>
      <c r="U221" s="34"/>
    </row>
    <row r="222" spans="1:21" s="36" customFormat="1" ht="15" customHeight="1" x14ac:dyDescent="0.3">
      <c r="A222" s="35">
        <v>4639</v>
      </c>
      <c r="B222" s="35" t="s">
        <v>377</v>
      </c>
      <c r="C222" s="29" t="str">
        <f>VLOOKUP(A222,'1_문헌특성'!A:W,3,0)</f>
        <v>cross over RCT</v>
      </c>
      <c r="D222" s="28" t="s">
        <v>474</v>
      </c>
      <c r="E222" s="28" t="s">
        <v>180</v>
      </c>
      <c r="F222" s="28" t="s">
        <v>439</v>
      </c>
      <c r="G222" s="29" t="s">
        <v>396</v>
      </c>
      <c r="H222" s="29"/>
      <c r="I222" s="29" t="s">
        <v>182</v>
      </c>
      <c r="J222" s="29">
        <v>6</v>
      </c>
      <c r="K222" s="41" t="s">
        <v>409</v>
      </c>
      <c r="L222" s="41" t="s">
        <v>409</v>
      </c>
      <c r="M222" s="29">
        <v>7</v>
      </c>
      <c r="N222" s="41" t="s">
        <v>409</v>
      </c>
      <c r="O222" s="41" t="s">
        <v>409</v>
      </c>
      <c r="P222" s="29">
        <v>0.03</v>
      </c>
      <c r="Q222" s="29">
        <v>0.06</v>
      </c>
      <c r="R222" s="29">
        <v>0.01</v>
      </c>
      <c r="S222" s="29">
        <v>0.05</v>
      </c>
      <c r="T222" s="29">
        <v>0.39</v>
      </c>
      <c r="U222" s="34"/>
    </row>
    <row r="223" spans="1:21" s="36" customFormat="1" ht="15" customHeight="1" x14ac:dyDescent="0.3">
      <c r="A223" s="35">
        <v>4639</v>
      </c>
      <c r="B223" s="35" t="s">
        <v>377</v>
      </c>
      <c r="C223" s="29" t="str">
        <f>VLOOKUP(A223,'1_문헌특성'!A:W,3,0)</f>
        <v>cross over RCT</v>
      </c>
      <c r="D223" s="28" t="s">
        <v>474</v>
      </c>
      <c r="E223" s="28" t="s">
        <v>180</v>
      </c>
      <c r="F223" s="28" t="s">
        <v>439</v>
      </c>
      <c r="G223" s="29" t="s">
        <v>397</v>
      </c>
      <c r="H223" s="29" t="s">
        <v>398</v>
      </c>
      <c r="I223" s="29" t="s">
        <v>367</v>
      </c>
      <c r="J223" s="29">
        <v>6</v>
      </c>
      <c r="K223" s="41">
        <v>5</v>
      </c>
      <c r="L223" s="29">
        <v>1.6</v>
      </c>
      <c r="M223" s="29">
        <v>7</v>
      </c>
      <c r="N223" s="41">
        <v>4.9000000000000004</v>
      </c>
      <c r="O223" s="29">
        <v>0.9</v>
      </c>
      <c r="P223" s="29"/>
      <c r="Q223" s="29"/>
      <c r="R223" s="29"/>
      <c r="S223" s="29"/>
      <c r="T223" s="29"/>
      <c r="U223" s="29"/>
    </row>
    <row r="224" spans="1:21" s="36" customFormat="1" ht="15" customHeight="1" x14ac:dyDescent="0.3">
      <c r="A224" s="35">
        <v>4639</v>
      </c>
      <c r="B224" s="35" t="s">
        <v>377</v>
      </c>
      <c r="C224" s="29" t="str">
        <f>VLOOKUP(A224,'1_문헌특성'!A:W,3,0)</f>
        <v>cross over RCT</v>
      </c>
      <c r="D224" s="28" t="s">
        <v>474</v>
      </c>
      <c r="E224" s="28" t="s">
        <v>180</v>
      </c>
      <c r="F224" s="28" t="s">
        <v>439</v>
      </c>
      <c r="G224" s="29" t="s">
        <v>397</v>
      </c>
      <c r="H224" s="29" t="s">
        <v>398</v>
      </c>
      <c r="I224" s="29" t="s">
        <v>182</v>
      </c>
      <c r="J224" s="29">
        <v>6</v>
      </c>
      <c r="K224" s="41" t="s">
        <v>409</v>
      </c>
      <c r="L224" s="41" t="s">
        <v>409</v>
      </c>
      <c r="M224" s="29">
        <v>7</v>
      </c>
      <c r="N224" s="41" t="s">
        <v>409</v>
      </c>
      <c r="O224" s="41" t="s">
        <v>409</v>
      </c>
      <c r="P224" s="29"/>
      <c r="Q224" s="29"/>
      <c r="R224" s="29"/>
      <c r="S224" s="29"/>
      <c r="T224" s="29"/>
      <c r="U224" s="29"/>
    </row>
    <row r="225" spans="1:21" s="36" customFormat="1" ht="15" customHeight="1" x14ac:dyDescent="0.3">
      <c r="A225" s="28">
        <v>6571</v>
      </c>
      <c r="B225" s="28" t="s">
        <v>59</v>
      </c>
      <c r="C225" s="29" t="str">
        <f>VLOOKUP(A225,'1_문헌특성'!A:W,3,0)</f>
        <v>RCT</v>
      </c>
      <c r="D225" s="28" t="s">
        <v>475</v>
      </c>
      <c r="E225" s="28" t="s">
        <v>180</v>
      </c>
      <c r="F225" s="28" t="s">
        <v>437</v>
      </c>
      <c r="G225" s="29" t="s">
        <v>133</v>
      </c>
      <c r="H225" s="28" t="s">
        <v>69</v>
      </c>
      <c r="I225" s="29" t="s">
        <v>367</v>
      </c>
      <c r="J225" s="29">
        <v>12</v>
      </c>
      <c r="K225" s="29">
        <v>125.8</v>
      </c>
      <c r="L225" s="29">
        <v>74.7</v>
      </c>
      <c r="M225" s="28">
        <v>16</v>
      </c>
      <c r="N225" s="29">
        <v>151.5</v>
      </c>
      <c r="O225" s="29">
        <v>92</v>
      </c>
      <c r="P225" s="29"/>
      <c r="Q225" s="29"/>
      <c r="R225" s="29"/>
      <c r="S225" s="29"/>
      <c r="T225" s="29">
        <v>0.42499999999999999</v>
      </c>
      <c r="U225" s="29"/>
    </row>
    <row r="226" spans="1:21" s="36" customFormat="1" ht="15" customHeight="1" x14ac:dyDescent="0.3">
      <c r="A226" s="28">
        <v>6571</v>
      </c>
      <c r="B226" s="28" t="s">
        <v>59</v>
      </c>
      <c r="C226" s="29" t="str">
        <f>VLOOKUP(A226,'1_문헌특성'!A:W,3,0)</f>
        <v>RCT</v>
      </c>
      <c r="D226" s="28" t="s">
        <v>475</v>
      </c>
      <c r="E226" s="28" t="s">
        <v>180</v>
      </c>
      <c r="F226" s="28" t="s">
        <v>437</v>
      </c>
      <c r="G226" s="29" t="s">
        <v>133</v>
      </c>
      <c r="H226" s="28" t="s">
        <v>69</v>
      </c>
      <c r="I226" s="29" t="s">
        <v>51</v>
      </c>
      <c r="J226" s="29">
        <v>12</v>
      </c>
      <c r="K226" s="29">
        <v>133.4</v>
      </c>
      <c r="L226" s="29">
        <v>85.1</v>
      </c>
      <c r="M226" s="28">
        <v>16</v>
      </c>
      <c r="N226" s="29">
        <v>175.7</v>
      </c>
      <c r="O226" s="29">
        <v>119</v>
      </c>
      <c r="P226" s="29">
        <v>17.600000000000001</v>
      </c>
      <c r="Q226" s="29">
        <v>31.5</v>
      </c>
      <c r="R226" s="29">
        <v>30.2</v>
      </c>
      <c r="S226" s="29">
        <v>37.6</v>
      </c>
      <c r="T226" s="29">
        <v>0.32400000000000001</v>
      </c>
      <c r="U226" s="29"/>
    </row>
    <row r="227" spans="1:21" s="36" customFormat="1" ht="15" customHeight="1" x14ac:dyDescent="0.3">
      <c r="A227" s="28">
        <v>6571</v>
      </c>
      <c r="B227" s="28" t="s">
        <v>59</v>
      </c>
      <c r="C227" s="29" t="str">
        <f>VLOOKUP(A227,'1_문헌특성'!A:W,3,0)</f>
        <v>RCT</v>
      </c>
      <c r="D227" s="28" t="s">
        <v>475</v>
      </c>
      <c r="E227" s="28" t="s">
        <v>180</v>
      </c>
      <c r="F227" s="28" t="s">
        <v>437</v>
      </c>
      <c r="G227" s="29" t="s">
        <v>133</v>
      </c>
      <c r="H227" s="28" t="s">
        <v>69</v>
      </c>
      <c r="I227" s="29" t="s">
        <v>58</v>
      </c>
      <c r="J227" s="29">
        <v>12</v>
      </c>
      <c r="K227" s="29">
        <v>120.3</v>
      </c>
      <c r="L227" s="29">
        <v>84.9</v>
      </c>
      <c r="M227" s="28">
        <v>16</v>
      </c>
      <c r="N227" s="29">
        <v>160.69999999999999</v>
      </c>
      <c r="O227" s="29">
        <v>118</v>
      </c>
      <c r="P227" s="29">
        <v>12</v>
      </c>
      <c r="Q227" s="29">
        <v>35.1</v>
      </c>
      <c r="R227" s="29">
        <v>22.2</v>
      </c>
      <c r="S227" s="29">
        <v>35</v>
      </c>
      <c r="T227" s="29">
        <v>0.40699999999999997</v>
      </c>
      <c r="U227" s="29"/>
    </row>
    <row r="228" spans="1:21" s="36" customFormat="1" ht="15" customHeight="1" x14ac:dyDescent="0.3">
      <c r="A228" s="28">
        <v>6571</v>
      </c>
      <c r="B228" s="28" t="s">
        <v>59</v>
      </c>
      <c r="C228" s="29" t="str">
        <f>VLOOKUP(A228,'1_문헌특성'!A:W,3,0)</f>
        <v>RCT</v>
      </c>
      <c r="D228" s="28" t="s">
        <v>475</v>
      </c>
      <c r="E228" s="28" t="s">
        <v>180</v>
      </c>
      <c r="F228" s="28" t="s">
        <v>437</v>
      </c>
      <c r="G228" s="29" t="s">
        <v>133</v>
      </c>
      <c r="H228" s="28" t="s">
        <v>69</v>
      </c>
      <c r="I228" s="29" t="s">
        <v>70</v>
      </c>
      <c r="J228" s="29">
        <v>12</v>
      </c>
      <c r="K228" s="29">
        <v>121.1</v>
      </c>
      <c r="L228" s="29">
        <v>82.1</v>
      </c>
      <c r="M228" s="28">
        <v>16</v>
      </c>
      <c r="N228" s="29">
        <v>140</v>
      </c>
      <c r="O228" s="29">
        <v>116.4</v>
      </c>
      <c r="P228" s="29">
        <v>12.8</v>
      </c>
      <c r="Q228" s="29">
        <v>23</v>
      </c>
      <c r="R228" s="29" t="s">
        <v>75</v>
      </c>
      <c r="S228" s="29">
        <v>46.9</v>
      </c>
      <c r="T228" s="29">
        <v>0.72699999999999998</v>
      </c>
      <c r="U228" s="29"/>
    </row>
    <row r="229" spans="1:21" s="36" customFormat="1" ht="15" customHeight="1" x14ac:dyDescent="0.3">
      <c r="A229" s="28">
        <v>6571</v>
      </c>
      <c r="B229" s="28" t="s">
        <v>59</v>
      </c>
      <c r="C229" s="29" t="str">
        <f>VLOOKUP(A229,'1_문헌특성'!A:W,3,0)</f>
        <v>RCT</v>
      </c>
      <c r="D229" s="28" t="s">
        <v>475</v>
      </c>
      <c r="E229" s="28" t="s">
        <v>180</v>
      </c>
      <c r="F229" s="28" t="s">
        <v>437</v>
      </c>
      <c r="G229" s="29" t="s">
        <v>152</v>
      </c>
      <c r="H229" s="28" t="s">
        <v>69</v>
      </c>
      <c r="I229" s="29" t="s">
        <v>367</v>
      </c>
      <c r="J229" s="29">
        <v>12</v>
      </c>
      <c r="K229" s="29">
        <v>0.49</v>
      </c>
      <c r="L229" s="29">
        <v>0.3</v>
      </c>
      <c r="M229" s="28">
        <v>16</v>
      </c>
      <c r="N229" s="29">
        <v>0.53</v>
      </c>
      <c r="O229" s="29">
        <v>0.31</v>
      </c>
      <c r="P229" s="29"/>
      <c r="Q229" s="29"/>
      <c r="R229" s="29"/>
      <c r="S229" s="29"/>
      <c r="T229" s="29">
        <v>0.73499999999999999</v>
      </c>
      <c r="U229" s="29"/>
    </row>
    <row r="230" spans="1:21" s="36" customFormat="1" ht="15" customHeight="1" x14ac:dyDescent="0.3">
      <c r="A230" s="28">
        <v>6571</v>
      </c>
      <c r="B230" s="28" t="s">
        <v>59</v>
      </c>
      <c r="C230" s="29" t="str">
        <f>VLOOKUP(A230,'1_문헌특성'!A:W,3,0)</f>
        <v>RCT</v>
      </c>
      <c r="D230" s="28" t="s">
        <v>475</v>
      </c>
      <c r="E230" s="28" t="s">
        <v>180</v>
      </c>
      <c r="F230" s="28" t="s">
        <v>437</v>
      </c>
      <c r="G230" s="29" t="s">
        <v>152</v>
      </c>
      <c r="H230" s="28" t="s">
        <v>69</v>
      </c>
      <c r="I230" s="29" t="s">
        <v>51</v>
      </c>
      <c r="J230" s="29">
        <v>12</v>
      </c>
      <c r="K230" s="29">
        <v>0.45</v>
      </c>
      <c r="L230" s="29">
        <v>0.3</v>
      </c>
      <c r="M230" s="28">
        <v>16</v>
      </c>
      <c r="N230" s="29">
        <v>0.63</v>
      </c>
      <c r="O230" s="29">
        <v>0.4</v>
      </c>
      <c r="P230" s="29" t="s">
        <v>71</v>
      </c>
      <c r="Q230" s="29">
        <v>0.1</v>
      </c>
      <c r="R230" s="29">
        <v>0.1</v>
      </c>
      <c r="S230" s="29">
        <v>0.2</v>
      </c>
      <c r="T230" s="29">
        <v>0.20599999999999999</v>
      </c>
      <c r="U230" s="29"/>
    </row>
    <row r="231" spans="1:21" s="36" customFormat="1" ht="15" customHeight="1" x14ac:dyDescent="0.3">
      <c r="A231" s="28">
        <v>6571</v>
      </c>
      <c r="B231" s="28" t="s">
        <v>59</v>
      </c>
      <c r="C231" s="29" t="str">
        <f>VLOOKUP(A231,'1_문헌특성'!A:W,3,0)</f>
        <v>RCT</v>
      </c>
      <c r="D231" s="28" t="s">
        <v>475</v>
      </c>
      <c r="E231" s="28" t="s">
        <v>180</v>
      </c>
      <c r="F231" s="28" t="s">
        <v>437</v>
      </c>
      <c r="G231" s="29" t="s">
        <v>152</v>
      </c>
      <c r="H231" s="28" t="s">
        <v>69</v>
      </c>
      <c r="I231" s="29" t="s">
        <v>58</v>
      </c>
      <c r="J231" s="29">
        <v>12</v>
      </c>
      <c r="K231" s="29">
        <v>0.46</v>
      </c>
      <c r="L231" s="29">
        <v>0.3</v>
      </c>
      <c r="M231" s="28">
        <v>16</v>
      </c>
      <c r="N231" s="29">
        <v>0.6</v>
      </c>
      <c r="O231" s="29">
        <v>0.4</v>
      </c>
      <c r="P231" s="29">
        <v>0.05</v>
      </c>
      <c r="Q231" s="29">
        <v>0.1</v>
      </c>
      <c r="R231" s="29">
        <v>0.06</v>
      </c>
      <c r="S231" s="29">
        <v>0.2</v>
      </c>
      <c r="T231" s="29">
        <v>0.435</v>
      </c>
      <c r="U231" s="29"/>
    </row>
    <row r="232" spans="1:21" s="36" customFormat="1" ht="15" customHeight="1" x14ac:dyDescent="0.3">
      <c r="A232" s="28">
        <v>6571</v>
      </c>
      <c r="B232" s="28" t="s">
        <v>59</v>
      </c>
      <c r="C232" s="29" t="str">
        <f>VLOOKUP(A232,'1_문헌특성'!A:W,3,0)</f>
        <v>RCT</v>
      </c>
      <c r="D232" s="28" t="s">
        <v>475</v>
      </c>
      <c r="E232" s="28" t="s">
        <v>180</v>
      </c>
      <c r="F232" s="28" t="s">
        <v>437</v>
      </c>
      <c r="G232" s="29" t="s">
        <v>152</v>
      </c>
      <c r="H232" s="28" t="s">
        <v>69</v>
      </c>
      <c r="I232" s="29" t="s">
        <v>70</v>
      </c>
      <c r="J232" s="29">
        <v>12</v>
      </c>
      <c r="K232" s="29">
        <v>0.47</v>
      </c>
      <c r="L232" s="29">
        <v>0.3</v>
      </c>
      <c r="M232" s="28">
        <v>16</v>
      </c>
      <c r="N232" s="29">
        <v>0.5</v>
      </c>
      <c r="O232" s="29">
        <v>0.3</v>
      </c>
      <c r="P232" s="29">
        <v>0.03</v>
      </c>
      <c r="Q232" s="29">
        <v>0.08</v>
      </c>
      <c r="R232" s="29" t="s">
        <v>76</v>
      </c>
      <c r="S232" s="29">
        <v>0.2</v>
      </c>
      <c r="T232" s="29">
        <v>0.86</v>
      </c>
      <c r="U232" s="29"/>
    </row>
    <row r="233" spans="1:21" s="36" customFormat="1" ht="15" customHeight="1" x14ac:dyDescent="0.3">
      <c r="A233" s="28">
        <v>6571</v>
      </c>
      <c r="B233" s="28" t="s">
        <v>59</v>
      </c>
      <c r="C233" s="29" t="str">
        <f>VLOOKUP(A233,'1_문헌특성'!A:W,3,0)</f>
        <v>RCT</v>
      </c>
      <c r="D233" s="28" t="s">
        <v>475</v>
      </c>
      <c r="E233" s="28" t="s">
        <v>180</v>
      </c>
      <c r="F233" s="28" t="s">
        <v>437</v>
      </c>
      <c r="G233" s="29" t="s">
        <v>213</v>
      </c>
      <c r="H233" s="29" t="s">
        <v>56</v>
      </c>
      <c r="I233" s="29" t="s">
        <v>367</v>
      </c>
      <c r="J233" s="29">
        <v>12</v>
      </c>
      <c r="K233" s="29">
        <v>34.5</v>
      </c>
      <c r="L233" s="29">
        <v>19.899999999999999</v>
      </c>
      <c r="M233" s="28">
        <v>16</v>
      </c>
      <c r="N233" s="29">
        <v>33.1</v>
      </c>
      <c r="O233" s="29">
        <v>28.2</v>
      </c>
      <c r="P233" s="29"/>
      <c r="Q233" s="29"/>
      <c r="R233" s="29"/>
      <c r="S233" s="29"/>
      <c r="T233" s="29">
        <v>0.88300000000000001</v>
      </c>
      <c r="U233" s="29"/>
    </row>
    <row r="234" spans="1:21" s="36" customFormat="1" ht="15" customHeight="1" x14ac:dyDescent="0.3">
      <c r="A234" s="28">
        <v>6571</v>
      </c>
      <c r="B234" s="28" t="s">
        <v>59</v>
      </c>
      <c r="C234" s="29" t="str">
        <f>VLOOKUP(A234,'1_문헌특성'!A:W,3,0)</f>
        <v>RCT</v>
      </c>
      <c r="D234" s="28" t="s">
        <v>475</v>
      </c>
      <c r="E234" s="28" t="s">
        <v>180</v>
      </c>
      <c r="F234" s="28" t="s">
        <v>437</v>
      </c>
      <c r="G234" s="29" t="s">
        <v>213</v>
      </c>
      <c r="H234" s="29" t="s">
        <v>56</v>
      </c>
      <c r="I234" s="29" t="s">
        <v>51</v>
      </c>
      <c r="J234" s="29">
        <v>12</v>
      </c>
      <c r="K234" s="29">
        <v>28.7</v>
      </c>
      <c r="L234" s="29">
        <v>14.2</v>
      </c>
      <c r="M234" s="28">
        <v>16</v>
      </c>
      <c r="N234" s="29">
        <v>30.9</v>
      </c>
      <c r="O234" s="29">
        <v>28.3</v>
      </c>
      <c r="P234" s="29" t="s">
        <v>72</v>
      </c>
      <c r="Q234" s="29">
        <v>9.1</v>
      </c>
      <c r="R234" s="29" t="s">
        <v>77</v>
      </c>
      <c r="S234" s="29">
        <v>8</v>
      </c>
      <c r="T234" s="29">
        <v>0.80900000000000005</v>
      </c>
      <c r="U234" s="29"/>
    </row>
    <row r="235" spans="1:21" s="36" customFormat="1" ht="15" customHeight="1" x14ac:dyDescent="0.3">
      <c r="A235" s="28">
        <v>6571</v>
      </c>
      <c r="B235" s="28" t="s">
        <v>59</v>
      </c>
      <c r="C235" s="29" t="str">
        <f>VLOOKUP(A235,'1_문헌특성'!A:W,3,0)</f>
        <v>RCT</v>
      </c>
      <c r="D235" s="28" t="s">
        <v>475</v>
      </c>
      <c r="E235" s="28" t="s">
        <v>180</v>
      </c>
      <c r="F235" s="28" t="s">
        <v>437</v>
      </c>
      <c r="G235" s="29" t="s">
        <v>213</v>
      </c>
      <c r="H235" s="29" t="s">
        <v>56</v>
      </c>
      <c r="I235" s="29" t="s">
        <v>58</v>
      </c>
      <c r="J235" s="29">
        <v>12</v>
      </c>
      <c r="K235" s="29">
        <v>28.1</v>
      </c>
      <c r="L235" s="29">
        <v>10.6</v>
      </c>
      <c r="M235" s="28">
        <v>16</v>
      </c>
      <c r="N235" s="29">
        <v>29.4</v>
      </c>
      <c r="O235" s="29">
        <v>21</v>
      </c>
      <c r="P235" s="29" t="s">
        <v>73</v>
      </c>
      <c r="Q235" s="29">
        <v>14.9</v>
      </c>
      <c r="R235" s="29" t="s">
        <v>78</v>
      </c>
      <c r="S235" s="29">
        <v>10.7</v>
      </c>
      <c r="T235" s="29">
        <v>0.876</v>
      </c>
      <c r="U235" s="29"/>
    </row>
    <row r="236" spans="1:21" s="36" customFormat="1" ht="15" customHeight="1" x14ac:dyDescent="0.3">
      <c r="A236" s="28">
        <v>6571</v>
      </c>
      <c r="B236" s="28" t="s">
        <v>59</v>
      </c>
      <c r="C236" s="29" t="str">
        <f>VLOOKUP(A236,'1_문헌특성'!A:W,3,0)</f>
        <v>RCT</v>
      </c>
      <c r="D236" s="28" t="s">
        <v>475</v>
      </c>
      <c r="E236" s="28" t="s">
        <v>180</v>
      </c>
      <c r="F236" s="28" t="s">
        <v>437</v>
      </c>
      <c r="G236" s="29" t="s">
        <v>213</v>
      </c>
      <c r="H236" s="29" t="s">
        <v>56</v>
      </c>
      <c r="I236" s="29" t="s">
        <v>70</v>
      </c>
      <c r="J236" s="29">
        <v>12</v>
      </c>
      <c r="K236" s="29">
        <v>29.6</v>
      </c>
      <c r="L236" s="29">
        <v>14.6</v>
      </c>
      <c r="M236" s="28">
        <v>16</v>
      </c>
      <c r="N236" s="29">
        <v>33.799999999999997</v>
      </c>
      <c r="O236" s="29">
        <v>26.4</v>
      </c>
      <c r="P236" s="29" t="s">
        <v>74</v>
      </c>
      <c r="Q236" s="29">
        <v>11.8</v>
      </c>
      <c r="R236" s="29" t="s">
        <v>79</v>
      </c>
      <c r="S236" s="29">
        <v>13</v>
      </c>
      <c r="T236" s="29">
        <v>0.71399999999999997</v>
      </c>
      <c r="U236" s="29"/>
    </row>
    <row r="237" spans="1:21" s="36" customFormat="1" ht="15" customHeight="1" x14ac:dyDescent="0.3">
      <c r="A237" s="28">
        <v>6571</v>
      </c>
      <c r="B237" s="28" t="s">
        <v>59</v>
      </c>
      <c r="C237" s="29" t="str">
        <f>VLOOKUP(A237,'1_문헌특성'!A:W,3,0)</f>
        <v>RCT</v>
      </c>
      <c r="D237" s="28" t="s">
        <v>475</v>
      </c>
      <c r="E237" s="28" t="s">
        <v>180</v>
      </c>
      <c r="F237" s="28" t="s">
        <v>437</v>
      </c>
      <c r="G237" s="29" t="s">
        <v>211</v>
      </c>
      <c r="H237" s="29" t="s">
        <v>57</v>
      </c>
      <c r="I237" s="29" t="s">
        <v>367</v>
      </c>
      <c r="J237" s="29">
        <v>12</v>
      </c>
      <c r="K237" s="29">
        <v>6.2</v>
      </c>
      <c r="L237" s="29">
        <v>0.5</v>
      </c>
      <c r="M237" s="28">
        <v>16</v>
      </c>
      <c r="N237" s="29">
        <v>6</v>
      </c>
      <c r="O237" s="29">
        <v>0.6</v>
      </c>
      <c r="P237" s="29"/>
      <c r="Q237" s="29"/>
      <c r="R237" s="29"/>
      <c r="S237" s="29"/>
      <c r="T237" s="29">
        <v>0.28000000000000003</v>
      </c>
      <c r="U237" s="29"/>
    </row>
    <row r="238" spans="1:21" s="36" customFormat="1" ht="15" customHeight="1" x14ac:dyDescent="0.3">
      <c r="A238" s="28">
        <v>6571</v>
      </c>
      <c r="B238" s="28" t="s">
        <v>59</v>
      </c>
      <c r="C238" s="29" t="str">
        <f>VLOOKUP(A238,'1_문헌특성'!A:W,3,0)</f>
        <v>RCT</v>
      </c>
      <c r="D238" s="28" t="s">
        <v>475</v>
      </c>
      <c r="E238" s="28" t="s">
        <v>180</v>
      </c>
      <c r="F238" s="28" t="s">
        <v>437</v>
      </c>
      <c r="G238" s="29" t="s">
        <v>211</v>
      </c>
      <c r="H238" s="29" t="s">
        <v>57</v>
      </c>
      <c r="I238" s="29" t="s">
        <v>51</v>
      </c>
      <c r="J238" s="29">
        <v>12</v>
      </c>
      <c r="K238" s="29">
        <v>5.9</v>
      </c>
      <c r="L238" s="29">
        <v>0.6</v>
      </c>
      <c r="M238" s="28">
        <v>16</v>
      </c>
      <c r="N238" s="29">
        <v>5.7</v>
      </c>
      <c r="O238" s="29">
        <v>0.7</v>
      </c>
      <c r="P238" s="29" t="s">
        <v>80</v>
      </c>
      <c r="Q238" s="29">
        <v>0.4</v>
      </c>
      <c r="R238" s="29" t="s">
        <v>87</v>
      </c>
      <c r="S238" s="29">
        <v>0.3</v>
      </c>
      <c r="T238" s="29">
        <v>0.46</v>
      </c>
      <c r="U238" s="29"/>
    </row>
    <row r="239" spans="1:21" s="36" customFormat="1" ht="15" customHeight="1" x14ac:dyDescent="0.3">
      <c r="A239" s="28">
        <v>6571</v>
      </c>
      <c r="B239" s="28" t="s">
        <v>59</v>
      </c>
      <c r="C239" s="29" t="str">
        <f>VLOOKUP(A239,'1_문헌특성'!A:W,3,0)</f>
        <v>RCT</v>
      </c>
      <c r="D239" s="28" t="s">
        <v>475</v>
      </c>
      <c r="E239" s="28" t="s">
        <v>180</v>
      </c>
      <c r="F239" s="28" t="s">
        <v>437</v>
      </c>
      <c r="G239" s="29" t="s">
        <v>211</v>
      </c>
      <c r="H239" s="29" t="s">
        <v>57</v>
      </c>
      <c r="I239" s="29" t="s">
        <v>58</v>
      </c>
      <c r="J239" s="29">
        <v>12</v>
      </c>
      <c r="K239" s="29">
        <v>6</v>
      </c>
      <c r="L239" s="29">
        <v>0.7</v>
      </c>
      <c r="M239" s="28">
        <v>16</v>
      </c>
      <c r="N239" s="29">
        <v>5.7</v>
      </c>
      <c r="O239" s="29">
        <v>0.7</v>
      </c>
      <c r="P239" s="29" t="s">
        <v>81</v>
      </c>
      <c r="Q239" s="29">
        <v>0.4</v>
      </c>
      <c r="R239" s="29" t="s">
        <v>88</v>
      </c>
      <c r="S239" s="29">
        <v>0.3</v>
      </c>
      <c r="T239" s="29">
        <v>0.28000000000000003</v>
      </c>
      <c r="U239" s="29"/>
    </row>
    <row r="240" spans="1:21" s="36" customFormat="1" ht="15" customHeight="1" x14ac:dyDescent="0.3">
      <c r="A240" s="28">
        <v>6571</v>
      </c>
      <c r="B240" s="28" t="s">
        <v>59</v>
      </c>
      <c r="C240" s="29" t="str">
        <f>VLOOKUP(A240,'1_문헌특성'!A:W,3,0)</f>
        <v>RCT</v>
      </c>
      <c r="D240" s="28" t="s">
        <v>475</v>
      </c>
      <c r="E240" s="28" t="s">
        <v>180</v>
      </c>
      <c r="F240" s="28" t="s">
        <v>437</v>
      </c>
      <c r="G240" s="29" t="s">
        <v>211</v>
      </c>
      <c r="H240" s="29" t="s">
        <v>57</v>
      </c>
      <c r="I240" s="29" t="s">
        <v>70</v>
      </c>
      <c r="J240" s="29">
        <v>12</v>
      </c>
      <c r="K240" s="29">
        <v>6</v>
      </c>
      <c r="L240" s="29">
        <v>0.76</v>
      </c>
      <c r="M240" s="28">
        <v>16</v>
      </c>
      <c r="N240" s="29">
        <v>5.8</v>
      </c>
      <c r="O240" s="29">
        <v>0.6</v>
      </c>
      <c r="P240" s="29" t="s">
        <v>82</v>
      </c>
      <c r="Q240" s="29">
        <v>0.4</v>
      </c>
      <c r="R240" s="29" t="s">
        <v>89</v>
      </c>
      <c r="S240" s="29">
        <v>0.4</v>
      </c>
      <c r="T240" s="29">
        <v>0.6</v>
      </c>
      <c r="U240" s="29"/>
    </row>
    <row r="241" spans="1:21" s="36" customFormat="1" ht="15" customHeight="1" x14ac:dyDescent="0.3">
      <c r="A241" s="28">
        <v>6571</v>
      </c>
      <c r="B241" s="28" t="s">
        <v>59</v>
      </c>
      <c r="C241" s="29" t="str">
        <f>VLOOKUP(A241,'1_문헌특성'!A:W,3,0)</f>
        <v>RCT</v>
      </c>
      <c r="D241" s="28" t="s">
        <v>475</v>
      </c>
      <c r="E241" s="28" t="s">
        <v>180</v>
      </c>
      <c r="F241" s="28" t="s">
        <v>437</v>
      </c>
      <c r="G241" s="29" t="s">
        <v>212</v>
      </c>
      <c r="H241" s="29" t="s">
        <v>57</v>
      </c>
      <c r="I241" s="29" t="s">
        <v>367</v>
      </c>
      <c r="J241" s="29">
        <v>12</v>
      </c>
      <c r="K241" s="29">
        <v>111</v>
      </c>
      <c r="L241" s="29">
        <v>7.1</v>
      </c>
      <c r="M241" s="28">
        <v>16</v>
      </c>
      <c r="N241" s="29">
        <v>110.3</v>
      </c>
      <c r="O241" s="29">
        <v>10.3</v>
      </c>
      <c r="P241" s="29"/>
      <c r="Q241" s="29"/>
      <c r="R241" s="29"/>
      <c r="S241" s="29"/>
      <c r="T241" s="29">
        <v>0.9</v>
      </c>
      <c r="U241" s="29"/>
    </row>
    <row r="242" spans="1:21" s="36" customFormat="1" ht="15" customHeight="1" x14ac:dyDescent="0.3">
      <c r="A242" s="28">
        <v>6571</v>
      </c>
      <c r="B242" s="28" t="s">
        <v>59</v>
      </c>
      <c r="C242" s="29" t="str">
        <f>VLOOKUP(A242,'1_문헌특성'!A:W,3,0)</f>
        <v>RCT</v>
      </c>
      <c r="D242" s="28" t="s">
        <v>475</v>
      </c>
      <c r="E242" s="28" t="s">
        <v>180</v>
      </c>
      <c r="F242" s="28" t="s">
        <v>437</v>
      </c>
      <c r="G242" s="29" t="s">
        <v>212</v>
      </c>
      <c r="H242" s="29" t="s">
        <v>57</v>
      </c>
      <c r="I242" s="29" t="s">
        <v>51</v>
      </c>
      <c r="J242" s="29">
        <v>12</v>
      </c>
      <c r="K242" s="29">
        <v>112.1</v>
      </c>
      <c r="L242" s="29">
        <v>5.5</v>
      </c>
      <c r="M242" s="28">
        <v>16</v>
      </c>
      <c r="N242" s="29">
        <v>111.6</v>
      </c>
      <c r="O242" s="29">
        <v>9.4</v>
      </c>
      <c r="P242" s="29">
        <v>1.25</v>
      </c>
      <c r="Q242" s="29">
        <v>1.2</v>
      </c>
      <c r="R242" s="29">
        <v>1.75</v>
      </c>
      <c r="S242" s="29">
        <v>1.5</v>
      </c>
      <c r="T242" s="29">
        <v>0.7</v>
      </c>
      <c r="U242" s="29"/>
    </row>
    <row r="243" spans="1:21" s="36" customFormat="1" ht="15" customHeight="1" x14ac:dyDescent="0.3">
      <c r="A243" s="28">
        <v>6571</v>
      </c>
      <c r="B243" s="28" t="s">
        <v>59</v>
      </c>
      <c r="C243" s="29" t="str">
        <f>VLOOKUP(A243,'1_문헌특성'!A:W,3,0)</f>
        <v>RCT</v>
      </c>
      <c r="D243" s="28" t="s">
        <v>475</v>
      </c>
      <c r="E243" s="28" t="s">
        <v>180</v>
      </c>
      <c r="F243" s="28" t="s">
        <v>437</v>
      </c>
      <c r="G243" s="29" t="s">
        <v>212</v>
      </c>
      <c r="H243" s="29" t="s">
        <v>57</v>
      </c>
      <c r="I243" s="29" t="s">
        <v>58</v>
      </c>
      <c r="J243" s="29">
        <v>12</v>
      </c>
      <c r="K243" s="29">
        <v>113</v>
      </c>
      <c r="L243" s="29">
        <v>5.8</v>
      </c>
      <c r="M243" s="28">
        <v>16</v>
      </c>
      <c r="N243" s="29">
        <v>110.8</v>
      </c>
      <c r="O243" s="29">
        <v>10</v>
      </c>
      <c r="P243" s="29">
        <v>1.1000000000000001</v>
      </c>
      <c r="Q243" s="29">
        <v>1.3</v>
      </c>
      <c r="R243" s="29">
        <v>1</v>
      </c>
      <c r="S243" s="29">
        <v>1.9</v>
      </c>
      <c r="T243" s="29">
        <v>0.81</v>
      </c>
      <c r="U243" s="29"/>
    </row>
    <row r="244" spans="1:21" s="36" customFormat="1" ht="15" customHeight="1" x14ac:dyDescent="0.3">
      <c r="A244" s="28">
        <v>6571</v>
      </c>
      <c r="B244" s="28" t="s">
        <v>59</v>
      </c>
      <c r="C244" s="29" t="str">
        <f>VLOOKUP(A244,'1_문헌특성'!A:W,3,0)</f>
        <v>RCT</v>
      </c>
      <c r="D244" s="28" t="s">
        <v>475</v>
      </c>
      <c r="E244" s="28" t="s">
        <v>180</v>
      </c>
      <c r="F244" s="28" t="s">
        <v>437</v>
      </c>
      <c r="G244" s="29" t="s">
        <v>212</v>
      </c>
      <c r="H244" s="29" t="s">
        <v>57</v>
      </c>
      <c r="I244" s="29" t="s">
        <v>70</v>
      </c>
      <c r="J244" s="29">
        <v>12</v>
      </c>
      <c r="K244" s="29">
        <v>110.8</v>
      </c>
      <c r="L244" s="29">
        <v>6.2</v>
      </c>
      <c r="M244" s="28">
        <v>16</v>
      </c>
      <c r="N244" s="29">
        <v>108.6</v>
      </c>
      <c r="O244" s="29">
        <v>11.7</v>
      </c>
      <c r="P244" s="29" t="s">
        <v>83</v>
      </c>
      <c r="Q244" s="29">
        <v>3</v>
      </c>
      <c r="R244" s="29">
        <v>0.3</v>
      </c>
      <c r="S244" s="29">
        <v>2.5</v>
      </c>
      <c r="T244" s="29">
        <v>0.6</v>
      </c>
      <c r="U244" s="29"/>
    </row>
    <row r="245" spans="1:21" s="36" customFormat="1" ht="15" customHeight="1" x14ac:dyDescent="0.3">
      <c r="A245" s="28">
        <v>6571</v>
      </c>
      <c r="B245" s="28" t="s">
        <v>59</v>
      </c>
      <c r="C245" s="29" t="str">
        <f>VLOOKUP(A245,'1_문헌특성'!A:W,3,0)</f>
        <v>RCT</v>
      </c>
      <c r="D245" s="28" t="s">
        <v>475</v>
      </c>
      <c r="E245" s="28" t="s">
        <v>180</v>
      </c>
      <c r="F245" s="28" t="s">
        <v>437</v>
      </c>
      <c r="G245" s="29" t="s">
        <v>210</v>
      </c>
      <c r="H245" s="29" t="s">
        <v>57</v>
      </c>
      <c r="I245" s="29" t="s">
        <v>367</v>
      </c>
      <c r="J245" s="29">
        <v>12</v>
      </c>
      <c r="K245" s="29">
        <v>36.5</v>
      </c>
      <c r="L245" s="29">
        <v>9.1</v>
      </c>
      <c r="M245" s="28">
        <v>16</v>
      </c>
      <c r="N245" s="29">
        <v>37.299999999999997</v>
      </c>
      <c r="O245" s="29">
        <v>8.9</v>
      </c>
      <c r="P245" s="29"/>
      <c r="Q245" s="29"/>
      <c r="R245" s="29"/>
      <c r="S245" s="29"/>
      <c r="T245" s="29">
        <v>0.5</v>
      </c>
      <c r="U245" s="29"/>
    </row>
    <row r="246" spans="1:21" s="36" customFormat="1" ht="15" customHeight="1" x14ac:dyDescent="0.3">
      <c r="A246" s="28">
        <v>6571</v>
      </c>
      <c r="B246" s="28" t="s">
        <v>59</v>
      </c>
      <c r="C246" s="29" t="str">
        <f>VLOOKUP(A246,'1_문헌특성'!A:W,3,0)</f>
        <v>RCT</v>
      </c>
      <c r="D246" s="28" t="s">
        <v>475</v>
      </c>
      <c r="E246" s="28" t="s">
        <v>180</v>
      </c>
      <c r="F246" s="28" t="s">
        <v>437</v>
      </c>
      <c r="G246" s="29" t="s">
        <v>210</v>
      </c>
      <c r="H246" s="29" t="s">
        <v>57</v>
      </c>
      <c r="I246" s="29" t="s">
        <v>51</v>
      </c>
      <c r="J246" s="29">
        <v>12</v>
      </c>
      <c r="K246" s="29">
        <v>39.5</v>
      </c>
      <c r="L246" s="29">
        <v>9</v>
      </c>
      <c r="M246" s="28">
        <v>16</v>
      </c>
      <c r="N246" s="29">
        <v>43.1</v>
      </c>
      <c r="O246" s="29">
        <v>7</v>
      </c>
      <c r="P246" s="29">
        <v>3.4</v>
      </c>
      <c r="Q246" s="29">
        <v>4.0999999999999996</v>
      </c>
      <c r="R246" s="29">
        <v>5.8</v>
      </c>
      <c r="S246" s="29">
        <v>5.3</v>
      </c>
      <c r="T246" s="29">
        <v>0.2</v>
      </c>
      <c r="U246" s="29"/>
    </row>
    <row r="247" spans="1:21" s="36" customFormat="1" ht="15" customHeight="1" x14ac:dyDescent="0.3">
      <c r="A247" s="28">
        <v>6571</v>
      </c>
      <c r="B247" s="28" t="s">
        <v>59</v>
      </c>
      <c r="C247" s="29" t="str">
        <f>VLOOKUP(A247,'1_문헌특성'!A:W,3,0)</f>
        <v>RCT</v>
      </c>
      <c r="D247" s="28" t="s">
        <v>475</v>
      </c>
      <c r="E247" s="28" t="s">
        <v>180</v>
      </c>
      <c r="F247" s="28" t="s">
        <v>437</v>
      </c>
      <c r="G247" s="29" t="s">
        <v>210</v>
      </c>
      <c r="H247" s="29" t="s">
        <v>57</v>
      </c>
      <c r="I247" s="29" t="s">
        <v>58</v>
      </c>
      <c r="J247" s="29">
        <v>12</v>
      </c>
      <c r="K247" s="29">
        <v>40</v>
      </c>
      <c r="L247" s="29">
        <v>8.5</v>
      </c>
      <c r="M247" s="28">
        <v>16</v>
      </c>
      <c r="N247" s="29">
        <v>40.700000000000003</v>
      </c>
      <c r="O247" s="29">
        <v>8.1999999999999993</v>
      </c>
      <c r="P247" s="29">
        <v>2.4</v>
      </c>
      <c r="Q247" s="29">
        <v>5.8</v>
      </c>
      <c r="R247" s="29">
        <v>4</v>
      </c>
      <c r="S247" s="29">
        <v>5.9</v>
      </c>
      <c r="T247" s="29">
        <v>0.74</v>
      </c>
      <c r="U247" s="29"/>
    </row>
    <row r="248" spans="1:21" s="36" customFormat="1" ht="15" customHeight="1" x14ac:dyDescent="0.3">
      <c r="A248" s="28">
        <v>6571</v>
      </c>
      <c r="B248" s="28" t="s">
        <v>59</v>
      </c>
      <c r="C248" s="29" t="str">
        <f>VLOOKUP(A248,'1_문헌특성'!A:W,3,0)</f>
        <v>RCT</v>
      </c>
      <c r="D248" s="28" t="s">
        <v>475</v>
      </c>
      <c r="E248" s="28" t="s">
        <v>180</v>
      </c>
      <c r="F248" s="28" t="s">
        <v>437</v>
      </c>
      <c r="G248" s="29" t="s">
        <v>210</v>
      </c>
      <c r="H248" s="29" t="s">
        <v>57</v>
      </c>
      <c r="I248" s="29" t="s">
        <v>70</v>
      </c>
      <c r="J248" s="29">
        <v>12</v>
      </c>
      <c r="K248" s="29">
        <v>36.700000000000003</v>
      </c>
      <c r="L248" s="29">
        <v>9</v>
      </c>
      <c r="M248" s="28">
        <v>16</v>
      </c>
      <c r="N248" s="29">
        <v>40.299999999999997</v>
      </c>
      <c r="O248" s="29">
        <v>11.7</v>
      </c>
      <c r="P248" s="29">
        <v>0.7</v>
      </c>
      <c r="Q248" s="29">
        <v>7.6</v>
      </c>
      <c r="R248" s="29">
        <v>3.1</v>
      </c>
      <c r="S248" s="29">
        <v>8.9</v>
      </c>
      <c r="T248" s="29">
        <v>0.5</v>
      </c>
      <c r="U248" s="29"/>
    </row>
    <row r="249" spans="1:21" s="36" customFormat="1" ht="15" customHeight="1" x14ac:dyDescent="0.3">
      <c r="A249" s="28">
        <v>6571</v>
      </c>
      <c r="B249" s="28" t="s">
        <v>59</v>
      </c>
      <c r="C249" s="29" t="str">
        <f>VLOOKUP(A249,'1_문헌특성'!A:W,3,0)</f>
        <v>RCT</v>
      </c>
      <c r="D249" s="28" t="s">
        <v>475</v>
      </c>
      <c r="E249" s="28" t="s">
        <v>180</v>
      </c>
      <c r="F249" s="28" t="s">
        <v>437</v>
      </c>
      <c r="G249" s="29" t="s">
        <v>155</v>
      </c>
      <c r="H249" s="29" t="s">
        <v>57</v>
      </c>
      <c r="I249" s="29" t="s">
        <v>367</v>
      </c>
      <c r="J249" s="29">
        <v>12</v>
      </c>
      <c r="K249" s="29">
        <v>56.7</v>
      </c>
      <c r="L249" s="29">
        <v>24</v>
      </c>
      <c r="M249" s="28">
        <v>16</v>
      </c>
      <c r="N249" s="29">
        <v>49.1</v>
      </c>
      <c r="O249" s="29">
        <v>16</v>
      </c>
      <c r="P249" s="29"/>
      <c r="Q249" s="29"/>
      <c r="R249" s="29"/>
      <c r="S249" s="29"/>
      <c r="T249" s="29">
        <v>0.38</v>
      </c>
      <c r="U249" s="29"/>
    </row>
    <row r="250" spans="1:21" s="36" customFormat="1" ht="15" customHeight="1" x14ac:dyDescent="0.3">
      <c r="A250" s="28">
        <v>6571</v>
      </c>
      <c r="B250" s="28" t="s">
        <v>59</v>
      </c>
      <c r="C250" s="29" t="str">
        <f>VLOOKUP(A250,'1_문헌특성'!A:W,3,0)</f>
        <v>RCT</v>
      </c>
      <c r="D250" s="28" t="s">
        <v>475</v>
      </c>
      <c r="E250" s="28" t="s">
        <v>180</v>
      </c>
      <c r="F250" s="28" t="s">
        <v>437</v>
      </c>
      <c r="G250" s="29" t="s">
        <v>155</v>
      </c>
      <c r="H250" s="29" t="s">
        <v>57</v>
      </c>
      <c r="I250" s="29" t="s">
        <v>51</v>
      </c>
      <c r="J250" s="29">
        <v>12</v>
      </c>
      <c r="K250" s="29">
        <v>59.6</v>
      </c>
      <c r="L250" s="29">
        <v>2</v>
      </c>
      <c r="M250" s="28">
        <v>16</v>
      </c>
      <c r="N250" s="29">
        <v>63.6</v>
      </c>
      <c r="O250" s="29">
        <v>20.5</v>
      </c>
      <c r="P250" s="29" t="s">
        <v>84</v>
      </c>
      <c r="Q250" s="29">
        <v>13.3</v>
      </c>
      <c r="R250" s="29">
        <v>12.1</v>
      </c>
      <c r="S250" s="29">
        <v>17</v>
      </c>
      <c r="T250" s="29">
        <v>0.56999999999999995</v>
      </c>
      <c r="U250" s="29"/>
    </row>
    <row r="251" spans="1:21" s="36" customFormat="1" ht="15" customHeight="1" x14ac:dyDescent="0.3">
      <c r="A251" s="28">
        <v>6571</v>
      </c>
      <c r="B251" s="28" t="s">
        <v>59</v>
      </c>
      <c r="C251" s="29" t="str">
        <f>VLOOKUP(A251,'1_문헌특성'!A:W,3,0)</f>
        <v>RCT</v>
      </c>
      <c r="D251" s="28" t="s">
        <v>475</v>
      </c>
      <c r="E251" s="28" t="s">
        <v>180</v>
      </c>
      <c r="F251" s="28" t="s">
        <v>437</v>
      </c>
      <c r="G251" s="29" t="s">
        <v>155</v>
      </c>
      <c r="H251" s="29" t="s">
        <v>57</v>
      </c>
      <c r="I251" s="29" t="s">
        <v>58</v>
      </c>
      <c r="J251" s="29">
        <v>12</v>
      </c>
      <c r="K251" s="29">
        <v>57.3</v>
      </c>
      <c r="L251" s="29">
        <v>34</v>
      </c>
      <c r="M251" s="28">
        <v>16</v>
      </c>
      <c r="N251" s="29">
        <v>58.2</v>
      </c>
      <c r="O251" s="29">
        <v>19</v>
      </c>
      <c r="P251" s="29">
        <v>4</v>
      </c>
      <c r="Q251" s="29">
        <v>30.2</v>
      </c>
      <c r="R251" s="29">
        <v>6.3</v>
      </c>
      <c r="S251" s="29">
        <v>16.2</v>
      </c>
      <c r="T251" s="29">
        <v>0.6</v>
      </c>
      <c r="U251" s="29"/>
    </row>
    <row r="252" spans="1:21" s="36" customFormat="1" ht="15" customHeight="1" x14ac:dyDescent="0.3">
      <c r="A252" s="28">
        <v>6571</v>
      </c>
      <c r="B252" s="28" t="s">
        <v>59</v>
      </c>
      <c r="C252" s="29" t="str">
        <f>VLOOKUP(A252,'1_문헌특성'!A:W,3,0)</f>
        <v>RCT</v>
      </c>
      <c r="D252" s="28" t="s">
        <v>475</v>
      </c>
      <c r="E252" s="28" t="s">
        <v>180</v>
      </c>
      <c r="F252" s="28" t="s">
        <v>437</v>
      </c>
      <c r="G252" s="29" t="s">
        <v>155</v>
      </c>
      <c r="H252" s="29" t="s">
        <v>57</v>
      </c>
      <c r="I252" s="29" t="s">
        <v>70</v>
      </c>
      <c r="J252" s="29">
        <v>12</v>
      </c>
      <c r="K252" s="29">
        <v>59.9</v>
      </c>
      <c r="L252" s="29">
        <v>25</v>
      </c>
      <c r="M252" s="28">
        <v>16</v>
      </c>
      <c r="N252" s="29">
        <v>51.4</v>
      </c>
      <c r="O252" s="29">
        <v>26</v>
      </c>
      <c r="P252" s="29" t="s">
        <v>85</v>
      </c>
      <c r="Q252" s="29">
        <v>19.100000000000001</v>
      </c>
      <c r="R252" s="29" t="s">
        <v>90</v>
      </c>
      <c r="S252" s="29">
        <v>24.7</v>
      </c>
      <c r="T252" s="29">
        <v>0.5</v>
      </c>
      <c r="U252" s="29"/>
    </row>
    <row r="253" spans="1:21" s="36" customFormat="1" ht="15" customHeight="1" x14ac:dyDescent="0.3">
      <c r="A253" s="28">
        <v>6571</v>
      </c>
      <c r="B253" s="28" t="s">
        <v>59</v>
      </c>
      <c r="C253" s="29" t="str">
        <f>VLOOKUP(A253,'1_문헌특성'!A:W,3,0)</f>
        <v>RCT</v>
      </c>
      <c r="D253" s="28" t="s">
        <v>475</v>
      </c>
      <c r="E253" s="28" t="s">
        <v>180</v>
      </c>
      <c r="F253" s="28" t="s">
        <v>437</v>
      </c>
      <c r="G253" s="29" t="s">
        <v>154</v>
      </c>
      <c r="H253" s="29" t="s">
        <v>57</v>
      </c>
      <c r="I253" s="29" t="s">
        <v>367</v>
      </c>
      <c r="J253" s="29">
        <v>12</v>
      </c>
      <c r="K253" s="29">
        <v>43</v>
      </c>
      <c r="L253" s="29">
        <v>20</v>
      </c>
      <c r="M253" s="28">
        <v>16</v>
      </c>
      <c r="N253" s="29">
        <v>37.299999999999997</v>
      </c>
      <c r="O253" s="29">
        <v>14</v>
      </c>
      <c r="P253" s="29"/>
      <c r="Q253" s="29"/>
      <c r="R253" s="29"/>
      <c r="S253" s="29"/>
      <c r="T253" s="29">
        <v>0.44</v>
      </c>
      <c r="U253" s="29"/>
    </row>
    <row r="254" spans="1:21" s="36" customFormat="1" ht="15" customHeight="1" x14ac:dyDescent="0.3">
      <c r="A254" s="28">
        <v>6571</v>
      </c>
      <c r="B254" s="28" t="s">
        <v>59</v>
      </c>
      <c r="C254" s="29" t="str">
        <f>VLOOKUP(A254,'1_문헌특성'!A:W,3,0)</f>
        <v>RCT</v>
      </c>
      <c r="D254" s="28" t="s">
        <v>475</v>
      </c>
      <c r="E254" s="28" t="s">
        <v>180</v>
      </c>
      <c r="F254" s="28" t="s">
        <v>437</v>
      </c>
      <c r="G254" s="29" t="s">
        <v>154</v>
      </c>
      <c r="H254" s="29" t="s">
        <v>57</v>
      </c>
      <c r="I254" s="29" t="s">
        <v>51</v>
      </c>
      <c r="J254" s="29">
        <v>12</v>
      </c>
      <c r="K254" s="29">
        <v>46.7</v>
      </c>
      <c r="L254" s="29">
        <v>18</v>
      </c>
      <c r="M254" s="28">
        <v>16</v>
      </c>
      <c r="N254" s="29">
        <v>48.3</v>
      </c>
      <c r="O254" s="29">
        <v>18</v>
      </c>
      <c r="P254" s="29">
        <v>1.98</v>
      </c>
      <c r="Q254" s="29">
        <v>8.6</v>
      </c>
      <c r="R254" s="29">
        <v>9.5</v>
      </c>
      <c r="S254" s="29">
        <v>15.5</v>
      </c>
      <c r="T254" s="29">
        <v>0.75</v>
      </c>
      <c r="U254" s="29"/>
    </row>
    <row r="255" spans="1:21" s="36" customFormat="1" ht="15" customHeight="1" x14ac:dyDescent="0.3">
      <c r="A255" s="28">
        <v>6571</v>
      </c>
      <c r="B255" s="28" t="s">
        <v>59</v>
      </c>
      <c r="C255" s="29" t="str">
        <f>VLOOKUP(A255,'1_문헌특성'!A:W,3,0)</f>
        <v>RCT</v>
      </c>
      <c r="D255" s="28" t="s">
        <v>475</v>
      </c>
      <c r="E255" s="28" t="s">
        <v>180</v>
      </c>
      <c r="F255" s="28" t="s">
        <v>437</v>
      </c>
      <c r="G255" s="29" t="s">
        <v>154</v>
      </c>
      <c r="H255" s="29" t="s">
        <v>57</v>
      </c>
      <c r="I255" s="29" t="s">
        <v>58</v>
      </c>
      <c r="J255" s="29">
        <v>12</v>
      </c>
      <c r="K255" s="29">
        <v>34</v>
      </c>
      <c r="L255" s="29">
        <v>19</v>
      </c>
      <c r="M255" s="28">
        <v>16</v>
      </c>
      <c r="N255" s="29">
        <v>35.799999999999997</v>
      </c>
      <c r="O255" s="29">
        <v>20</v>
      </c>
      <c r="P255" s="29" t="s">
        <v>86</v>
      </c>
      <c r="Q255" s="29">
        <v>15.3</v>
      </c>
      <c r="R255" s="29">
        <v>-0.34</v>
      </c>
      <c r="S255" s="29">
        <v>16</v>
      </c>
      <c r="T255" s="29">
        <v>0.52</v>
      </c>
      <c r="U255" s="29"/>
    </row>
    <row r="256" spans="1:21" s="36" customFormat="1" ht="15" customHeight="1" x14ac:dyDescent="0.3">
      <c r="A256" s="28">
        <v>6571</v>
      </c>
      <c r="B256" s="28" t="s">
        <v>59</v>
      </c>
      <c r="C256" s="29" t="str">
        <f>VLOOKUP(A256,'1_문헌특성'!A:W,3,0)</f>
        <v>RCT</v>
      </c>
      <c r="D256" s="28" t="s">
        <v>475</v>
      </c>
      <c r="E256" s="28" t="s">
        <v>180</v>
      </c>
      <c r="F256" s="28" t="s">
        <v>437</v>
      </c>
      <c r="G256" s="29" t="s">
        <v>154</v>
      </c>
      <c r="H256" s="29" t="s">
        <v>57</v>
      </c>
      <c r="I256" s="29" t="s">
        <v>70</v>
      </c>
      <c r="J256" s="29">
        <v>12</v>
      </c>
      <c r="K256" s="29">
        <v>46.4</v>
      </c>
      <c r="L256" s="29">
        <v>25</v>
      </c>
      <c r="M256" s="28">
        <v>16</v>
      </c>
      <c r="N256" s="29">
        <v>33.799999999999997</v>
      </c>
      <c r="O256" s="29">
        <v>22</v>
      </c>
      <c r="P256" s="29">
        <v>4.4000000000000004</v>
      </c>
      <c r="Q256" s="29">
        <v>22.3</v>
      </c>
      <c r="R256" s="29" t="s">
        <v>91</v>
      </c>
      <c r="S256" s="29">
        <v>16.600000000000001</v>
      </c>
      <c r="T256" s="29">
        <v>0.28000000000000003</v>
      </c>
      <c r="U256" s="29"/>
    </row>
    <row r="257" spans="1:22" s="36" customFormat="1" ht="15" customHeight="1" x14ac:dyDescent="0.3">
      <c r="A257" s="28">
        <v>6571</v>
      </c>
      <c r="B257" s="28" t="s">
        <v>59</v>
      </c>
      <c r="C257" s="29" t="str">
        <f>VLOOKUP(A257,'1_문헌특성'!A:W,3,0)</f>
        <v>RCT</v>
      </c>
      <c r="D257" s="28" t="s">
        <v>475</v>
      </c>
      <c r="E257" s="28" t="s">
        <v>180</v>
      </c>
      <c r="F257" s="28" t="s">
        <v>437</v>
      </c>
      <c r="G257" s="29" t="s">
        <v>142</v>
      </c>
      <c r="H257" s="29" t="s">
        <v>57</v>
      </c>
      <c r="I257" s="29" t="s">
        <v>367</v>
      </c>
      <c r="J257" s="29">
        <v>12</v>
      </c>
      <c r="K257" s="29">
        <v>50.6</v>
      </c>
      <c r="L257" s="29">
        <v>22</v>
      </c>
      <c r="M257" s="28">
        <v>16</v>
      </c>
      <c r="N257" s="29">
        <v>42.8</v>
      </c>
      <c r="O257" s="29">
        <v>14</v>
      </c>
      <c r="P257" s="29"/>
      <c r="Q257" s="29"/>
      <c r="R257" s="29"/>
      <c r="S257" s="29"/>
      <c r="T257" s="29">
        <v>0.26</v>
      </c>
      <c r="U257" s="29"/>
    </row>
    <row r="258" spans="1:22" s="36" customFormat="1" ht="15" customHeight="1" x14ac:dyDescent="0.3">
      <c r="A258" s="28">
        <v>6571</v>
      </c>
      <c r="B258" s="28" t="s">
        <v>59</v>
      </c>
      <c r="C258" s="29" t="str">
        <f>VLOOKUP(A258,'1_문헌특성'!A:W,3,0)</f>
        <v>RCT</v>
      </c>
      <c r="D258" s="28" t="s">
        <v>475</v>
      </c>
      <c r="E258" s="28" t="s">
        <v>180</v>
      </c>
      <c r="F258" s="28" t="s">
        <v>437</v>
      </c>
      <c r="G258" s="29" t="s">
        <v>142</v>
      </c>
      <c r="H258" s="29" t="s">
        <v>57</v>
      </c>
      <c r="I258" s="29" t="s">
        <v>51</v>
      </c>
      <c r="J258" s="29">
        <v>12</v>
      </c>
      <c r="K258" s="29">
        <v>56.1</v>
      </c>
      <c r="L258" s="29">
        <v>20</v>
      </c>
      <c r="M258" s="28">
        <v>16</v>
      </c>
      <c r="N258" s="29">
        <v>56.6</v>
      </c>
      <c r="O258" s="29">
        <v>19</v>
      </c>
      <c r="P258" s="29">
        <v>1.1000000000000001</v>
      </c>
      <c r="Q258" s="29">
        <v>8.8000000000000007</v>
      </c>
      <c r="R258" s="29">
        <v>9.3000000000000007</v>
      </c>
      <c r="S258" s="29">
        <v>16</v>
      </c>
      <c r="T258" s="29">
        <v>0.9</v>
      </c>
      <c r="U258" s="29"/>
    </row>
    <row r="259" spans="1:22" s="36" customFormat="1" ht="15" customHeight="1" x14ac:dyDescent="0.3">
      <c r="A259" s="28">
        <v>6571</v>
      </c>
      <c r="B259" s="28" t="s">
        <v>59</v>
      </c>
      <c r="C259" s="29" t="str">
        <f>VLOOKUP(A259,'1_문헌특성'!A:W,3,0)</f>
        <v>RCT</v>
      </c>
      <c r="D259" s="28" t="s">
        <v>475</v>
      </c>
      <c r="E259" s="28" t="s">
        <v>180</v>
      </c>
      <c r="F259" s="28" t="s">
        <v>437</v>
      </c>
      <c r="G259" s="29" t="s">
        <v>142</v>
      </c>
      <c r="H259" s="29" t="s">
        <v>57</v>
      </c>
      <c r="I259" s="29" t="s">
        <v>58</v>
      </c>
      <c r="J259" s="29">
        <v>12</v>
      </c>
      <c r="K259" s="29">
        <v>48.6</v>
      </c>
      <c r="L259" s="29">
        <v>32</v>
      </c>
      <c r="M259" s="28">
        <v>16</v>
      </c>
      <c r="N259" s="29">
        <v>46.3</v>
      </c>
      <c r="O259" s="29">
        <v>18</v>
      </c>
      <c r="P259" s="29">
        <v>1.9</v>
      </c>
      <c r="Q259" s="29">
        <v>26</v>
      </c>
      <c r="R259" s="29">
        <v>5.8</v>
      </c>
      <c r="S259" s="29">
        <v>16.8</v>
      </c>
      <c r="T259" s="29">
        <v>0.9</v>
      </c>
      <c r="U259" s="29"/>
    </row>
    <row r="260" spans="1:22" s="36" customFormat="1" ht="15" customHeight="1" x14ac:dyDescent="0.3">
      <c r="A260" s="28">
        <v>6571</v>
      </c>
      <c r="B260" s="28" t="s">
        <v>59</v>
      </c>
      <c r="C260" s="29" t="str">
        <f>VLOOKUP(A260,'1_문헌특성'!A:W,3,0)</f>
        <v>RCT</v>
      </c>
      <c r="D260" s="28" t="s">
        <v>475</v>
      </c>
      <c r="E260" s="28" t="s">
        <v>180</v>
      </c>
      <c r="F260" s="28" t="s">
        <v>437</v>
      </c>
      <c r="G260" s="29" t="s">
        <v>142</v>
      </c>
      <c r="H260" s="29" t="s">
        <v>57</v>
      </c>
      <c r="I260" s="29" t="s">
        <v>70</v>
      </c>
      <c r="J260" s="29">
        <v>12</v>
      </c>
      <c r="K260" s="29">
        <v>53.8</v>
      </c>
      <c r="L260" s="29">
        <v>26</v>
      </c>
      <c r="M260" s="28">
        <v>16</v>
      </c>
      <c r="N260" s="29">
        <v>43.6</v>
      </c>
      <c r="O260" s="29">
        <v>24</v>
      </c>
      <c r="P260" s="29">
        <v>1.06</v>
      </c>
      <c r="Q260" s="29">
        <v>20.2</v>
      </c>
      <c r="R260" s="29">
        <v>-1.5</v>
      </c>
      <c r="S260" s="29">
        <v>22.8</v>
      </c>
      <c r="T260" s="29">
        <v>0.33</v>
      </c>
      <c r="U260" s="29"/>
    </row>
    <row r="261" spans="1:22" s="39" customFormat="1" ht="15" customHeight="1" x14ac:dyDescent="0.3">
      <c r="A261" s="42">
        <v>6572</v>
      </c>
      <c r="B261" s="28" t="s">
        <v>219</v>
      </c>
      <c r="C261" s="29" t="str">
        <f>VLOOKUP(A261,'1_문헌특성'!A:W,3,0)</f>
        <v>RCT</v>
      </c>
      <c r="D261" s="28" t="s">
        <v>473</v>
      </c>
      <c r="E261" s="28" t="s">
        <v>180</v>
      </c>
      <c r="F261" s="28" t="s">
        <v>437</v>
      </c>
      <c r="G261" s="29" t="s">
        <v>411</v>
      </c>
      <c r="H261" s="29" t="s">
        <v>230</v>
      </c>
      <c r="I261" s="29" t="s">
        <v>367</v>
      </c>
      <c r="J261" s="29">
        <v>14</v>
      </c>
      <c r="K261" s="43">
        <v>0.21</v>
      </c>
      <c r="L261" s="43" t="s">
        <v>325</v>
      </c>
      <c r="M261" s="29">
        <v>15</v>
      </c>
      <c r="N261" s="43">
        <v>0.24</v>
      </c>
      <c r="O261" s="43" t="s">
        <v>231</v>
      </c>
      <c r="P261" s="28"/>
      <c r="Q261" s="28"/>
      <c r="R261" s="28"/>
      <c r="S261" s="28"/>
      <c r="T261" s="29"/>
      <c r="U261" s="48" t="s">
        <v>324</v>
      </c>
      <c r="V261" s="17"/>
    </row>
    <row r="262" spans="1:22" s="39" customFormat="1" ht="15" customHeight="1" x14ac:dyDescent="0.3">
      <c r="A262" s="42">
        <v>6572</v>
      </c>
      <c r="B262" s="28" t="s">
        <v>219</v>
      </c>
      <c r="C262" s="29" t="str">
        <f>VLOOKUP(A262,'1_문헌특성'!A:W,3,0)</f>
        <v>RCT</v>
      </c>
      <c r="D262" s="28" t="s">
        <v>473</v>
      </c>
      <c r="E262" s="28" t="s">
        <v>180</v>
      </c>
      <c r="F262" s="28" t="s">
        <v>437</v>
      </c>
      <c r="G262" s="29" t="s">
        <v>411</v>
      </c>
      <c r="H262" s="29" t="s">
        <v>230</v>
      </c>
      <c r="I262" s="29" t="s">
        <v>182</v>
      </c>
      <c r="J262" s="29">
        <v>14</v>
      </c>
      <c r="K262" s="43">
        <v>0.27</v>
      </c>
      <c r="L262" s="43" t="s">
        <v>326</v>
      </c>
      <c r="M262" s="29">
        <v>15</v>
      </c>
      <c r="N262" s="43">
        <v>0.31</v>
      </c>
      <c r="O262" s="43" t="s">
        <v>329</v>
      </c>
      <c r="P262" s="43">
        <v>0.11</v>
      </c>
      <c r="Q262" s="43" t="s">
        <v>232</v>
      </c>
      <c r="R262" s="43">
        <v>7.0000000000000007E-2</v>
      </c>
      <c r="S262" s="43" t="s">
        <v>233</v>
      </c>
      <c r="T262" s="29">
        <v>0.22</v>
      </c>
      <c r="U262" s="29" t="s">
        <v>234</v>
      </c>
      <c r="V262" s="17"/>
    </row>
    <row r="263" spans="1:22" s="39" customFormat="1" ht="15" customHeight="1" x14ac:dyDescent="0.3">
      <c r="A263" s="42">
        <v>6572</v>
      </c>
      <c r="B263" s="28" t="s">
        <v>219</v>
      </c>
      <c r="C263" s="29" t="str">
        <f>VLOOKUP(A263,'1_문헌특성'!A:W,3,0)</f>
        <v>RCT</v>
      </c>
      <c r="D263" s="28" t="s">
        <v>473</v>
      </c>
      <c r="E263" s="28" t="s">
        <v>180</v>
      </c>
      <c r="F263" s="28" t="s">
        <v>437</v>
      </c>
      <c r="G263" s="29" t="s">
        <v>133</v>
      </c>
      <c r="H263" s="29" t="s">
        <v>235</v>
      </c>
      <c r="I263" s="29" t="s">
        <v>367</v>
      </c>
      <c r="J263" s="29">
        <v>14</v>
      </c>
      <c r="K263" s="43">
        <v>74</v>
      </c>
      <c r="L263" s="43" t="s">
        <v>236</v>
      </c>
      <c r="M263" s="29">
        <v>15</v>
      </c>
      <c r="N263" s="43">
        <v>87</v>
      </c>
      <c r="O263" s="43" t="s">
        <v>237</v>
      </c>
      <c r="P263" s="28"/>
      <c r="Q263" s="28"/>
      <c r="R263" s="28"/>
      <c r="S263" s="44"/>
      <c r="T263" s="29"/>
      <c r="U263" s="29"/>
      <c r="V263" s="17"/>
    </row>
    <row r="264" spans="1:22" s="39" customFormat="1" ht="15" customHeight="1" x14ac:dyDescent="0.3">
      <c r="A264" s="42">
        <v>6572</v>
      </c>
      <c r="B264" s="28" t="s">
        <v>219</v>
      </c>
      <c r="C264" s="29" t="str">
        <f>VLOOKUP(A264,'1_문헌특성'!A:W,3,0)</f>
        <v>RCT</v>
      </c>
      <c r="D264" s="28" t="s">
        <v>473</v>
      </c>
      <c r="E264" s="28" t="s">
        <v>180</v>
      </c>
      <c r="F264" s="28" t="s">
        <v>437</v>
      </c>
      <c r="G264" s="29" t="s">
        <v>133</v>
      </c>
      <c r="H264" s="29" t="s">
        <v>235</v>
      </c>
      <c r="I264" s="29" t="s">
        <v>182</v>
      </c>
      <c r="J264" s="29">
        <v>14</v>
      </c>
      <c r="K264" s="43">
        <v>81</v>
      </c>
      <c r="L264" s="43" t="s">
        <v>327</v>
      </c>
      <c r="M264" s="29">
        <v>15</v>
      </c>
      <c r="N264" s="43">
        <v>83</v>
      </c>
      <c r="O264" s="43" t="s">
        <v>330</v>
      </c>
      <c r="P264" s="43">
        <v>22</v>
      </c>
      <c r="Q264" s="43" t="s">
        <v>238</v>
      </c>
      <c r="R264" s="43">
        <v>16</v>
      </c>
      <c r="S264" s="45" t="s">
        <v>239</v>
      </c>
      <c r="T264" s="29">
        <v>0.55000000000000004</v>
      </c>
      <c r="U264" s="29" t="s">
        <v>234</v>
      </c>
      <c r="V264" s="17"/>
    </row>
    <row r="265" spans="1:22" s="39" customFormat="1" ht="15" customHeight="1" x14ac:dyDescent="0.3">
      <c r="A265" s="42">
        <v>6572</v>
      </c>
      <c r="B265" s="28" t="s">
        <v>219</v>
      </c>
      <c r="C265" s="29" t="str">
        <f>VLOOKUP(A265,'1_문헌특성'!A:W,3,0)</f>
        <v>RCT</v>
      </c>
      <c r="D265" s="28" t="s">
        <v>473</v>
      </c>
      <c r="E265" s="28" t="s">
        <v>180</v>
      </c>
      <c r="F265" s="28" t="s">
        <v>437</v>
      </c>
      <c r="G265" s="29" t="s">
        <v>240</v>
      </c>
      <c r="H265" s="29" t="s">
        <v>241</v>
      </c>
      <c r="I265" s="29" t="s">
        <v>367</v>
      </c>
      <c r="J265" s="29">
        <v>14</v>
      </c>
      <c r="K265" s="43">
        <v>37</v>
      </c>
      <c r="L265" s="43" t="s">
        <v>242</v>
      </c>
      <c r="M265" s="29">
        <v>15</v>
      </c>
      <c r="N265" s="43">
        <v>39</v>
      </c>
      <c r="O265" s="43" t="s">
        <v>328</v>
      </c>
      <c r="P265" s="28"/>
      <c r="Q265" s="44"/>
      <c r="R265" s="28"/>
      <c r="S265" s="44"/>
      <c r="T265" s="29"/>
      <c r="U265" s="29"/>
      <c r="V265" s="17"/>
    </row>
    <row r="266" spans="1:22" s="39" customFormat="1" ht="15" customHeight="1" x14ac:dyDescent="0.3">
      <c r="A266" s="42">
        <v>6572</v>
      </c>
      <c r="B266" s="28" t="s">
        <v>219</v>
      </c>
      <c r="C266" s="29" t="str">
        <f>VLOOKUP(A266,'1_문헌특성'!A:W,3,0)</f>
        <v>RCT</v>
      </c>
      <c r="D266" s="28" t="s">
        <v>473</v>
      </c>
      <c r="E266" s="28" t="s">
        <v>180</v>
      </c>
      <c r="F266" s="28" t="s">
        <v>437</v>
      </c>
      <c r="G266" s="29" t="s">
        <v>240</v>
      </c>
      <c r="H266" s="29" t="s">
        <v>241</v>
      </c>
      <c r="I266" s="29" t="s">
        <v>182</v>
      </c>
      <c r="J266" s="29">
        <v>14</v>
      </c>
      <c r="K266" s="43">
        <v>39</v>
      </c>
      <c r="L266" s="43" t="s">
        <v>328</v>
      </c>
      <c r="M266" s="29">
        <v>15</v>
      </c>
      <c r="N266" s="43">
        <v>38</v>
      </c>
      <c r="O266" s="43" t="s">
        <v>331</v>
      </c>
      <c r="P266" s="43">
        <v>4</v>
      </c>
      <c r="Q266" s="45" t="s">
        <v>243</v>
      </c>
      <c r="R266" s="43">
        <v>0</v>
      </c>
      <c r="S266" s="45" t="s">
        <v>297</v>
      </c>
      <c r="T266" s="29">
        <v>0.21</v>
      </c>
      <c r="U266" s="29" t="s">
        <v>234</v>
      </c>
      <c r="V266" s="17"/>
    </row>
    <row r="267" spans="1:22" s="39" customFormat="1" ht="15" customHeight="1" x14ac:dyDescent="0.3">
      <c r="A267" s="42">
        <v>6572</v>
      </c>
      <c r="B267" s="28" t="s">
        <v>219</v>
      </c>
      <c r="C267" s="29" t="str">
        <f>VLOOKUP(A267,'1_문헌특성'!A:W,3,0)</f>
        <v>RCT</v>
      </c>
      <c r="D267" s="28" t="s">
        <v>473</v>
      </c>
      <c r="E267" s="28" t="s">
        <v>180</v>
      </c>
      <c r="F267" s="28" t="s">
        <v>437</v>
      </c>
      <c r="G267" s="29" t="s">
        <v>413</v>
      </c>
      <c r="H267" s="29" t="s">
        <v>244</v>
      </c>
      <c r="I267" s="29" t="s">
        <v>367</v>
      </c>
      <c r="J267" s="29">
        <v>14</v>
      </c>
      <c r="K267" s="29">
        <v>15.9</v>
      </c>
      <c r="L267" s="29">
        <v>7.5</v>
      </c>
      <c r="M267" s="29">
        <v>15</v>
      </c>
      <c r="N267" s="29">
        <v>13.5</v>
      </c>
      <c r="O267" s="29">
        <v>7.5</v>
      </c>
      <c r="P267" s="29"/>
      <c r="Q267" s="29"/>
      <c r="R267" s="29"/>
      <c r="S267" s="29"/>
      <c r="T267" s="29"/>
      <c r="U267" s="29"/>
      <c r="V267" s="17"/>
    </row>
    <row r="268" spans="1:22" s="39" customFormat="1" ht="15" customHeight="1" x14ac:dyDescent="0.3">
      <c r="A268" s="42">
        <v>6572</v>
      </c>
      <c r="B268" s="28" t="s">
        <v>219</v>
      </c>
      <c r="C268" s="29" t="str">
        <f>VLOOKUP(A268,'1_문헌특성'!A:W,3,0)</f>
        <v>RCT</v>
      </c>
      <c r="D268" s="28" t="s">
        <v>473</v>
      </c>
      <c r="E268" s="28" t="s">
        <v>180</v>
      </c>
      <c r="F268" s="28" t="s">
        <v>437</v>
      </c>
      <c r="G268" s="29" t="s">
        <v>413</v>
      </c>
      <c r="H268" s="29" t="s">
        <v>244</v>
      </c>
      <c r="I268" s="29" t="s">
        <v>182</v>
      </c>
      <c r="J268" s="29">
        <v>14</v>
      </c>
      <c r="K268" s="29">
        <v>19.399999999999999</v>
      </c>
      <c r="L268" s="29">
        <v>7.5</v>
      </c>
      <c r="M268" s="29">
        <v>15</v>
      </c>
      <c r="N268" s="29">
        <v>13</v>
      </c>
      <c r="O268" s="29">
        <v>6</v>
      </c>
      <c r="P268" s="29">
        <v>3.5</v>
      </c>
      <c r="Q268" s="29">
        <v>4</v>
      </c>
      <c r="R268" s="29">
        <v>-0.5</v>
      </c>
      <c r="S268" s="29">
        <v>3</v>
      </c>
      <c r="T268" s="29">
        <v>0.04</v>
      </c>
      <c r="U268" s="29" t="s">
        <v>234</v>
      </c>
      <c r="V268" s="17"/>
    </row>
    <row r="269" spans="1:22" s="39" customFormat="1" ht="15" customHeight="1" x14ac:dyDescent="0.3">
      <c r="A269" s="42">
        <v>6572</v>
      </c>
      <c r="B269" s="28" t="s">
        <v>219</v>
      </c>
      <c r="C269" s="29" t="str">
        <f>VLOOKUP(A269,'1_문헌특성'!A:W,3,0)</f>
        <v>RCT</v>
      </c>
      <c r="D269" s="28" t="s">
        <v>473</v>
      </c>
      <c r="E269" s="28" t="s">
        <v>180</v>
      </c>
      <c r="F269" s="28" t="s">
        <v>437</v>
      </c>
      <c r="G269" s="29" t="s">
        <v>414</v>
      </c>
      <c r="H269" s="29" t="s">
        <v>245</v>
      </c>
      <c r="I269" s="29" t="s">
        <v>367</v>
      </c>
      <c r="J269" s="29">
        <v>14</v>
      </c>
      <c r="K269" s="29">
        <v>13.6</v>
      </c>
      <c r="L269" s="29">
        <v>6.3</v>
      </c>
      <c r="M269" s="29">
        <v>15</v>
      </c>
      <c r="N269" s="29">
        <v>13.6</v>
      </c>
      <c r="O269" s="29">
        <v>9.4</v>
      </c>
      <c r="P269" s="29"/>
      <c r="Q269" s="29"/>
      <c r="R269" s="29"/>
      <c r="S269" s="29"/>
      <c r="T269" s="29"/>
      <c r="U269" s="29"/>
      <c r="V269" s="17"/>
    </row>
    <row r="270" spans="1:22" s="39" customFormat="1" ht="15" customHeight="1" x14ac:dyDescent="0.3">
      <c r="A270" s="42">
        <v>6572</v>
      </c>
      <c r="B270" s="28" t="s">
        <v>219</v>
      </c>
      <c r="C270" s="29" t="str">
        <f>VLOOKUP(A270,'1_문헌특성'!A:W,3,0)</f>
        <v>RCT</v>
      </c>
      <c r="D270" s="28" t="s">
        <v>473</v>
      </c>
      <c r="E270" s="28" t="s">
        <v>180</v>
      </c>
      <c r="F270" s="28" t="s">
        <v>437</v>
      </c>
      <c r="G270" s="29" t="s">
        <v>414</v>
      </c>
      <c r="H270" s="29" t="s">
        <v>245</v>
      </c>
      <c r="I270" s="29" t="s">
        <v>182</v>
      </c>
      <c r="J270" s="29">
        <v>14</v>
      </c>
      <c r="K270" s="29">
        <v>16.899999999999999</v>
      </c>
      <c r="L270" s="29">
        <v>6.4</v>
      </c>
      <c r="M270" s="29">
        <v>15</v>
      </c>
      <c r="N270" s="29">
        <v>14.2</v>
      </c>
      <c r="O270" s="29">
        <v>8.6999999999999993</v>
      </c>
      <c r="P270" s="29">
        <v>3.3</v>
      </c>
      <c r="Q270" s="29">
        <v>3.6</v>
      </c>
      <c r="R270" s="29">
        <v>0.6</v>
      </c>
      <c r="S270" s="29">
        <v>4.4000000000000004</v>
      </c>
      <c r="T270" s="29">
        <v>0.19</v>
      </c>
      <c r="U270" s="29" t="s">
        <v>234</v>
      </c>
      <c r="V270" s="17"/>
    </row>
    <row r="271" spans="1:22" s="39" customFormat="1" ht="15" customHeight="1" x14ac:dyDescent="0.3">
      <c r="A271" s="42">
        <v>6626</v>
      </c>
      <c r="B271" s="42" t="s">
        <v>222</v>
      </c>
      <c r="C271" s="29" t="str">
        <f>VLOOKUP(A271,'1_문헌특성'!A:W,3,0)</f>
        <v>RCT</v>
      </c>
      <c r="D271" s="28" t="s">
        <v>473</v>
      </c>
      <c r="E271" s="28" t="s">
        <v>476</v>
      </c>
      <c r="F271" s="28" t="s">
        <v>477</v>
      </c>
      <c r="G271" s="29" t="s">
        <v>246</v>
      </c>
      <c r="H271" s="29" t="s">
        <v>247</v>
      </c>
      <c r="I271" s="29" t="s">
        <v>367</v>
      </c>
      <c r="J271" s="29">
        <v>12</v>
      </c>
      <c r="K271" s="33">
        <v>79.42</v>
      </c>
      <c r="L271" s="33">
        <v>21.14</v>
      </c>
      <c r="M271" s="46">
        <v>10</v>
      </c>
      <c r="N271" s="33">
        <v>81.31</v>
      </c>
      <c r="O271" s="33">
        <v>16.809999999999999</v>
      </c>
      <c r="P271" s="29"/>
      <c r="Q271" s="29"/>
      <c r="R271" s="29"/>
      <c r="S271" s="29"/>
      <c r="T271" s="29"/>
      <c r="U271" s="29"/>
      <c r="V271" s="17"/>
    </row>
    <row r="272" spans="1:22" s="39" customFormat="1" ht="15" customHeight="1" x14ac:dyDescent="0.3">
      <c r="A272" s="42">
        <v>6626</v>
      </c>
      <c r="B272" s="42" t="s">
        <v>222</v>
      </c>
      <c r="C272" s="29" t="str">
        <f>VLOOKUP(A272,'1_문헌특성'!A:W,3,0)</f>
        <v>RCT</v>
      </c>
      <c r="D272" s="28" t="s">
        <v>473</v>
      </c>
      <c r="E272" s="28" t="s">
        <v>476</v>
      </c>
      <c r="F272" s="28" t="s">
        <v>477</v>
      </c>
      <c r="G272" s="29" t="s">
        <v>246</v>
      </c>
      <c r="H272" s="29" t="s">
        <v>247</v>
      </c>
      <c r="I272" s="29" t="s">
        <v>248</v>
      </c>
      <c r="J272" s="29">
        <v>12</v>
      </c>
      <c r="K272" s="33">
        <v>86.49</v>
      </c>
      <c r="L272" s="33">
        <v>23.05</v>
      </c>
      <c r="M272" s="46">
        <v>10</v>
      </c>
      <c r="N272" s="33">
        <v>85.11</v>
      </c>
      <c r="O272" s="33">
        <v>12.96</v>
      </c>
      <c r="P272" s="29"/>
      <c r="Q272" s="29"/>
      <c r="R272" s="29"/>
      <c r="S272" s="29"/>
      <c r="T272" s="29">
        <v>0.64400000000000002</v>
      </c>
      <c r="U272" s="29" t="s">
        <v>249</v>
      </c>
      <c r="V272" s="17"/>
    </row>
    <row r="273" spans="1:22" s="39" customFormat="1" ht="15" customHeight="1" x14ac:dyDescent="0.3">
      <c r="A273" s="42">
        <v>6626</v>
      </c>
      <c r="B273" s="42" t="s">
        <v>222</v>
      </c>
      <c r="C273" s="29" t="str">
        <f>VLOOKUP(A273,'1_문헌특성'!A:W,3,0)</f>
        <v>RCT</v>
      </c>
      <c r="D273" s="28" t="s">
        <v>473</v>
      </c>
      <c r="E273" s="28" t="s">
        <v>476</v>
      </c>
      <c r="F273" s="28" t="s">
        <v>477</v>
      </c>
      <c r="G273" s="29" t="s">
        <v>246</v>
      </c>
      <c r="H273" s="29" t="s">
        <v>247</v>
      </c>
      <c r="I273" s="29" t="s">
        <v>250</v>
      </c>
      <c r="J273" s="29">
        <v>12</v>
      </c>
      <c r="K273" s="33">
        <v>86.04</v>
      </c>
      <c r="L273" s="33">
        <v>21.67</v>
      </c>
      <c r="M273" s="46">
        <v>10</v>
      </c>
      <c r="N273" s="29">
        <v>87.44</v>
      </c>
      <c r="O273" s="29">
        <v>13.93</v>
      </c>
      <c r="P273" s="29"/>
      <c r="Q273" s="29"/>
      <c r="R273" s="29"/>
      <c r="S273" s="29"/>
      <c r="T273" s="29">
        <v>0.89500000000000002</v>
      </c>
      <c r="U273" s="29" t="s">
        <v>251</v>
      </c>
      <c r="V273" s="17"/>
    </row>
    <row r="274" spans="1:22" s="39" customFormat="1" ht="15" customHeight="1" x14ac:dyDescent="0.3">
      <c r="A274" s="42">
        <v>6626</v>
      </c>
      <c r="B274" s="42" t="s">
        <v>222</v>
      </c>
      <c r="C274" s="29" t="str">
        <f>VLOOKUP(A274,'1_문헌특성'!A:W,3,0)</f>
        <v>RCT</v>
      </c>
      <c r="D274" s="28" t="s">
        <v>473</v>
      </c>
      <c r="E274" s="28" t="s">
        <v>476</v>
      </c>
      <c r="F274" s="28" t="s">
        <v>477</v>
      </c>
      <c r="G274" s="29" t="s">
        <v>210</v>
      </c>
      <c r="H274" s="29" t="s">
        <v>57</v>
      </c>
      <c r="I274" s="29" t="s">
        <v>367</v>
      </c>
      <c r="J274" s="29">
        <v>12</v>
      </c>
      <c r="K274" s="33">
        <v>47.17</v>
      </c>
      <c r="L274" s="33">
        <v>5.27</v>
      </c>
      <c r="M274" s="46">
        <v>10</v>
      </c>
      <c r="N274" s="33">
        <v>46.5</v>
      </c>
      <c r="O274" s="33">
        <v>6.69</v>
      </c>
      <c r="P274" s="29"/>
      <c r="Q274" s="29"/>
      <c r="R274" s="29"/>
      <c r="S274" s="29"/>
      <c r="T274" s="29"/>
      <c r="U274" s="29"/>
      <c r="V274" s="17"/>
    </row>
    <row r="275" spans="1:22" s="39" customFormat="1" ht="15" customHeight="1" x14ac:dyDescent="0.3">
      <c r="A275" s="42">
        <v>6626</v>
      </c>
      <c r="B275" s="42" t="s">
        <v>222</v>
      </c>
      <c r="C275" s="29" t="str">
        <f>VLOOKUP(A275,'1_문헌특성'!A:W,3,0)</f>
        <v>RCT</v>
      </c>
      <c r="D275" s="28" t="s">
        <v>473</v>
      </c>
      <c r="E275" s="28" t="s">
        <v>476</v>
      </c>
      <c r="F275" s="28" t="s">
        <v>477</v>
      </c>
      <c r="G275" s="29" t="s">
        <v>210</v>
      </c>
      <c r="H275" s="29" t="s">
        <v>57</v>
      </c>
      <c r="I275" s="29" t="s">
        <v>248</v>
      </c>
      <c r="J275" s="29">
        <v>12</v>
      </c>
      <c r="K275" s="33">
        <v>52.58</v>
      </c>
      <c r="L275" s="33">
        <v>2.64</v>
      </c>
      <c r="M275" s="46">
        <v>10</v>
      </c>
      <c r="N275" s="33">
        <v>50.7</v>
      </c>
      <c r="O275" s="33">
        <v>5.74</v>
      </c>
      <c r="P275" s="29"/>
      <c r="Q275" s="29"/>
      <c r="R275" s="29"/>
      <c r="S275" s="29"/>
      <c r="T275" s="29">
        <v>0.54700000000000004</v>
      </c>
      <c r="U275" s="29" t="s">
        <v>249</v>
      </c>
      <c r="V275" s="17"/>
    </row>
    <row r="276" spans="1:22" s="39" customFormat="1" ht="15" customHeight="1" x14ac:dyDescent="0.3">
      <c r="A276" s="42">
        <v>6626</v>
      </c>
      <c r="B276" s="42" t="s">
        <v>222</v>
      </c>
      <c r="C276" s="29" t="str">
        <f>VLOOKUP(A276,'1_문헌특성'!A:W,3,0)</f>
        <v>RCT</v>
      </c>
      <c r="D276" s="28" t="s">
        <v>473</v>
      </c>
      <c r="E276" s="28" t="s">
        <v>476</v>
      </c>
      <c r="F276" s="28" t="s">
        <v>477</v>
      </c>
      <c r="G276" s="29" t="s">
        <v>210</v>
      </c>
      <c r="H276" s="29" t="s">
        <v>57</v>
      </c>
      <c r="I276" s="29" t="s">
        <v>250</v>
      </c>
      <c r="J276" s="29">
        <v>12</v>
      </c>
      <c r="K276" s="33">
        <v>53.33</v>
      </c>
      <c r="L276" s="33">
        <v>2.06</v>
      </c>
      <c r="M276" s="46">
        <v>10</v>
      </c>
      <c r="N276" s="33">
        <v>50</v>
      </c>
      <c r="O276" s="33">
        <v>5.46</v>
      </c>
      <c r="P276" s="29"/>
      <c r="Q276" s="29"/>
      <c r="R276" s="29"/>
      <c r="S276" s="29"/>
      <c r="T276" s="29">
        <v>9.0999999999999998E-2</v>
      </c>
      <c r="U276" s="29" t="s">
        <v>251</v>
      </c>
      <c r="V276" s="17"/>
    </row>
    <row r="277" spans="1:22" s="39" customFormat="1" ht="15" customHeight="1" x14ac:dyDescent="0.3">
      <c r="A277" s="42">
        <v>6626</v>
      </c>
      <c r="B277" s="42" t="s">
        <v>222</v>
      </c>
      <c r="C277" s="29" t="str">
        <f>VLOOKUP(A277,'1_문헌특성'!A:W,3,0)</f>
        <v>RCT</v>
      </c>
      <c r="D277" s="28" t="s">
        <v>473</v>
      </c>
      <c r="E277" s="28" t="s">
        <v>476</v>
      </c>
      <c r="F277" s="28" t="s">
        <v>477</v>
      </c>
      <c r="G277" s="29" t="s">
        <v>412</v>
      </c>
      <c r="H277" s="29" t="s">
        <v>57</v>
      </c>
      <c r="I277" s="29" t="s">
        <v>367</v>
      </c>
      <c r="J277" s="29">
        <v>12</v>
      </c>
      <c r="K277" s="33">
        <v>59.68</v>
      </c>
      <c r="L277" s="33">
        <v>11.31</v>
      </c>
      <c r="M277" s="46">
        <v>10</v>
      </c>
      <c r="N277" s="33">
        <v>61.9</v>
      </c>
      <c r="O277" s="33">
        <v>7.06</v>
      </c>
      <c r="P277" s="29"/>
      <c r="Q277" s="29"/>
      <c r="R277" s="29"/>
      <c r="S277" s="29"/>
      <c r="T277" s="29"/>
      <c r="U277" s="29"/>
      <c r="V277" s="17"/>
    </row>
    <row r="278" spans="1:22" s="39" customFormat="1" ht="15" customHeight="1" x14ac:dyDescent="0.3">
      <c r="A278" s="42">
        <v>6626</v>
      </c>
      <c r="B278" s="42" t="s">
        <v>222</v>
      </c>
      <c r="C278" s="29" t="str">
        <f>VLOOKUP(A278,'1_문헌특성'!A:W,3,0)</f>
        <v>RCT</v>
      </c>
      <c r="D278" s="28" t="s">
        <v>473</v>
      </c>
      <c r="E278" s="28" t="s">
        <v>476</v>
      </c>
      <c r="F278" s="28" t="s">
        <v>477</v>
      </c>
      <c r="G278" s="29" t="s">
        <v>412</v>
      </c>
      <c r="H278" s="29" t="s">
        <v>57</v>
      </c>
      <c r="I278" s="29" t="s">
        <v>248</v>
      </c>
      <c r="J278" s="29">
        <v>12</v>
      </c>
      <c r="K278" s="33">
        <v>70.790000000000006</v>
      </c>
      <c r="L278" s="33">
        <v>11.04</v>
      </c>
      <c r="M278" s="46">
        <v>10</v>
      </c>
      <c r="N278" s="33">
        <v>72.14</v>
      </c>
      <c r="O278" s="33">
        <v>10.24</v>
      </c>
      <c r="P278" s="29"/>
      <c r="Q278" s="29"/>
      <c r="R278" s="29"/>
      <c r="S278" s="29"/>
      <c r="T278" s="29">
        <v>0.74099999999999999</v>
      </c>
      <c r="U278" s="29" t="s">
        <v>249</v>
      </c>
      <c r="V278" s="17"/>
    </row>
    <row r="279" spans="1:22" s="39" customFormat="1" ht="15" customHeight="1" x14ac:dyDescent="0.3">
      <c r="A279" s="42">
        <v>6626</v>
      </c>
      <c r="B279" s="42" t="s">
        <v>222</v>
      </c>
      <c r="C279" s="29" t="str">
        <f>VLOOKUP(A279,'1_문헌특성'!A:W,3,0)</f>
        <v>RCT</v>
      </c>
      <c r="D279" s="28" t="s">
        <v>473</v>
      </c>
      <c r="E279" s="28" t="s">
        <v>476</v>
      </c>
      <c r="F279" s="28" t="s">
        <v>477</v>
      </c>
      <c r="G279" s="29" t="s">
        <v>412</v>
      </c>
      <c r="H279" s="29" t="s">
        <v>57</v>
      </c>
      <c r="I279" s="29" t="s">
        <v>250</v>
      </c>
      <c r="J279" s="29">
        <v>12</v>
      </c>
      <c r="K279" s="33">
        <v>69.09</v>
      </c>
      <c r="L279" s="33">
        <v>10.38</v>
      </c>
      <c r="M279" s="46">
        <v>10</v>
      </c>
      <c r="N279" s="33">
        <v>70.63</v>
      </c>
      <c r="O279" s="33">
        <v>9.7200000000000006</v>
      </c>
      <c r="P279" s="29"/>
      <c r="Q279" s="29"/>
      <c r="R279" s="29"/>
      <c r="S279" s="29"/>
      <c r="T279" s="29">
        <v>0.69199999999999995</v>
      </c>
      <c r="U279" s="29" t="s">
        <v>251</v>
      </c>
      <c r="V279" s="17"/>
    </row>
    <row r="280" spans="1:22" s="39" customFormat="1" ht="15" customHeight="1" x14ac:dyDescent="0.3">
      <c r="A280" s="42">
        <v>6626</v>
      </c>
      <c r="B280" s="42" t="s">
        <v>222</v>
      </c>
      <c r="C280" s="29" t="str">
        <f>VLOOKUP(A280,'1_문헌특성'!A:W,3,0)</f>
        <v>RCT</v>
      </c>
      <c r="D280" s="28" t="s">
        <v>473</v>
      </c>
      <c r="E280" s="28" t="s">
        <v>476</v>
      </c>
      <c r="F280" s="28" t="s">
        <v>477</v>
      </c>
      <c r="G280" s="29" t="s">
        <v>252</v>
      </c>
      <c r="H280" s="29"/>
      <c r="I280" s="29" t="s">
        <v>367</v>
      </c>
      <c r="J280" s="29">
        <v>12</v>
      </c>
      <c r="K280" s="33">
        <v>118.73</v>
      </c>
      <c r="L280" s="33">
        <v>39.520000000000003</v>
      </c>
      <c r="M280" s="46">
        <v>10</v>
      </c>
      <c r="N280" s="33">
        <v>114.56</v>
      </c>
      <c r="O280" s="33">
        <v>38.659999999999997</v>
      </c>
      <c r="P280" s="29"/>
      <c r="Q280" s="29"/>
      <c r="R280" s="29"/>
      <c r="S280" s="29"/>
      <c r="T280" s="29"/>
      <c r="U280" s="29"/>
      <c r="V280" s="17"/>
    </row>
    <row r="281" spans="1:22" s="39" customFormat="1" ht="15" customHeight="1" x14ac:dyDescent="0.3">
      <c r="A281" s="42">
        <v>6626</v>
      </c>
      <c r="B281" s="42" t="s">
        <v>222</v>
      </c>
      <c r="C281" s="29" t="str">
        <f>VLOOKUP(A281,'1_문헌특성'!A:W,3,0)</f>
        <v>RCT</v>
      </c>
      <c r="D281" s="28" t="s">
        <v>473</v>
      </c>
      <c r="E281" s="28" t="s">
        <v>476</v>
      </c>
      <c r="F281" s="28" t="s">
        <v>477</v>
      </c>
      <c r="G281" s="29" t="s">
        <v>252</v>
      </c>
      <c r="H281" s="29"/>
      <c r="I281" s="29" t="s">
        <v>248</v>
      </c>
      <c r="J281" s="29">
        <v>12</v>
      </c>
      <c r="K281" s="33">
        <v>125.76</v>
      </c>
      <c r="L281" s="33">
        <v>34.799999999999997</v>
      </c>
      <c r="M281" s="46">
        <v>10</v>
      </c>
      <c r="N281" s="33">
        <v>143.88999999999999</v>
      </c>
      <c r="O281" s="33">
        <v>10.88</v>
      </c>
      <c r="P281" s="29"/>
      <c r="Q281" s="29"/>
      <c r="R281" s="29"/>
      <c r="S281" s="29"/>
      <c r="T281" s="29">
        <v>0.19700000000000001</v>
      </c>
      <c r="U281" s="29" t="s">
        <v>249</v>
      </c>
      <c r="V281" s="17"/>
    </row>
    <row r="282" spans="1:22" s="39" customFormat="1" ht="15" customHeight="1" x14ac:dyDescent="0.3">
      <c r="A282" s="42">
        <v>6626</v>
      </c>
      <c r="B282" s="42" t="s">
        <v>222</v>
      </c>
      <c r="C282" s="29" t="str">
        <f>VLOOKUP(A282,'1_문헌특성'!A:W,3,0)</f>
        <v>RCT</v>
      </c>
      <c r="D282" s="28" t="s">
        <v>473</v>
      </c>
      <c r="E282" s="28" t="s">
        <v>476</v>
      </c>
      <c r="F282" s="28" t="s">
        <v>477</v>
      </c>
      <c r="G282" s="29" t="s">
        <v>252</v>
      </c>
      <c r="H282" s="29"/>
      <c r="I282" s="29" t="s">
        <v>250</v>
      </c>
      <c r="J282" s="29">
        <v>12</v>
      </c>
      <c r="K282" s="33">
        <v>123.22</v>
      </c>
      <c r="L282" s="33">
        <v>35.090000000000003</v>
      </c>
      <c r="M282" s="46">
        <v>10</v>
      </c>
      <c r="N282" s="33">
        <v>137.61000000000001</v>
      </c>
      <c r="O282" s="33">
        <v>24.38</v>
      </c>
      <c r="P282" s="29"/>
      <c r="Q282" s="29"/>
      <c r="R282" s="29"/>
      <c r="S282" s="29"/>
      <c r="T282" s="29">
        <v>7.4999999999999997E-2</v>
      </c>
      <c r="U282" s="29" t="s">
        <v>251</v>
      </c>
      <c r="V282" s="17"/>
    </row>
    <row r="283" spans="1:22" s="39" customFormat="1" ht="15" customHeight="1" x14ac:dyDescent="0.3">
      <c r="A283" s="42">
        <v>6626</v>
      </c>
      <c r="B283" s="42" t="s">
        <v>222</v>
      </c>
      <c r="C283" s="29" t="str">
        <f>VLOOKUP(A283,'1_문헌특성'!A:W,3,0)</f>
        <v>RCT</v>
      </c>
      <c r="D283" s="28" t="s">
        <v>473</v>
      </c>
      <c r="E283" s="28" t="s">
        <v>476</v>
      </c>
      <c r="F283" s="28" t="s">
        <v>477</v>
      </c>
      <c r="G283" s="29" t="s">
        <v>334</v>
      </c>
      <c r="H283" s="29" t="s">
        <v>254</v>
      </c>
      <c r="I283" s="29" t="s">
        <v>367</v>
      </c>
      <c r="J283" s="29">
        <v>12</v>
      </c>
      <c r="K283" s="33">
        <v>63.37</v>
      </c>
      <c r="L283" s="33">
        <v>28.12</v>
      </c>
      <c r="M283" s="46">
        <v>10</v>
      </c>
      <c r="N283" s="33">
        <v>52.23</v>
      </c>
      <c r="O283" s="33">
        <v>24.65</v>
      </c>
      <c r="P283" s="29"/>
      <c r="Q283" s="29"/>
      <c r="R283" s="29"/>
      <c r="S283" s="29"/>
      <c r="T283" s="29"/>
      <c r="U283" s="29"/>
      <c r="V283" s="17"/>
    </row>
    <row r="284" spans="1:22" s="39" customFormat="1" ht="15" customHeight="1" x14ac:dyDescent="0.3">
      <c r="A284" s="42">
        <v>6626</v>
      </c>
      <c r="B284" s="42" t="s">
        <v>222</v>
      </c>
      <c r="C284" s="29" t="str">
        <f>VLOOKUP(A284,'1_문헌특성'!A:W,3,0)</f>
        <v>RCT</v>
      </c>
      <c r="D284" s="28" t="s">
        <v>473</v>
      </c>
      <c r="E284" s="28" t="s">
        <v>476</v>
      </c>
      <c r="F284" s="28" t="s">
        <v>477</v>
      </c>
      <c r="G284" s="29" t="s">
        <v>253</v>
      </c>
      <c r="H284" s="29"/>
      <c r="I284" s="29" t="s">
        <v>248</v>
      </c>
      <c r="J284" s="29">
        <v>12</v>
      </c>
      <c r="K284" s="33">
        <v>71.53</v>
      </c>
      <c r="L284" s="33">
        <v>30.5</v>
      </c>
      <c r="M284" s="46">
        <v>10</v>
      </c>
      <c r="N284" s="33">
        <v>65.819999999999993</v>
      </c>
      <c r="O284" s="33">
        <v>20.399999999999999</v>
      </c>
      <c r="P284" s="29"/>
      <c r="Q284" s="29"/>
      <c r="R284" s="29"/>
      <c r="S284" s="29"/>
      <c r="T284" s="29">
        <v>0.94699999999999995</v>
      </c>
      <c r="U284" s="29" t="s">
        <v>249</v>
      </c>
      <c r="V284" s="17"/>
    </row>
    <row r="285" spans="1:22" s="39" customFormat="1" ht="15" customHeight="1" x14ac:dyDescent="0.3">
      <c r="A285" s="42">
        <v>6626</v>
      </c>
      <c r="B285" s="42" t="s">
        <v>222</v>
      </c>
      <c r="C285" s="29" t="str">
        <f>VLOOKUP(A285,'1_문헌특성'!A:W,3,0)</f>
        <v>RCT</v>
      </c>
      <c r="D285" s="28" t="s">
        <v>473</v>
      </c>
      <c r="E285" s="28" t="s">
        <v>476</v>
      </c>
      <c r="F285" s="28" t="s">
        <v>477</v>
      </c>
      <c r="G285" s="29" t="s">
        <v>253</v>
      </c>
      <c r="H285" s="29"/>
      <c r="I285" s="29" t="s">
        <v>250</v>
      </c>
      <c r="J285" s="29">
        <v>12</v>
      </c>
      <c r="K285" s="33">
        <v>73.83</v>
      </c>
      <c r="L285" s="33">
        <v>31.19</v>
      </c>
      <c r="M285" s="46">
        <v>10</v>
      </c>
      <c r="N285" s="33">
        <v>79.13</v>
      </c>
      <c r="O285" s="33">
        <v>37.07</v>
      </c>
      <c r="P285" s="29"/>
      <c r="Q285" s="29"/>
      <c r="R285" s="29"/>
      <c r="S285" s="29"/>
      <c r="T285" s="29">
        <v>0.21</v>
      </c>
      <c r="U285" s="29" t="s">
        <v>251</v>
      </c>
      <c r="V285" s="17"/>
    </row>
    <row r="286" spans="1:22" s="39" customFormat="1" ht="15" customHeight="1" x14ac:dyDescent="0.3">
      <c r="A286" s="42">
        <v>6626</v>
      </c>
      <c r="B286" s="42" t="s">
        <v>222</v>
      </c>
      <c r="C286" s="29" t="str">
        <f>VLOOKUP(A286,'1_문헌특성'!A:W,3,0)</f>
        <v>RCT</v>
      </c>
      <c r="D286" s="28" t="s">
        <v>473</v>
      </c>
      <c r="E286" s="28" t="s">
        <v>476</v>
      </c>
      <c r="F286" s="28" t="s">
        <v>477</v>
      </c>
      <c r="G286" s="29" t="s">
        <v>335</v>
      </c>
      <c r="H286" s="29"/>
      <c r="I286" s="29" t="s">
        <v>367</v>
      </c>
      <c r="J286" s="29">
        <v>12</v>
      </c>
      <c r="K286" s="33">
        <v>62.75</v>
      </c>
      <c r="L286" s="33">
        <v>40.07</v>
      </c>
      <c r="M286" s="46">
        <v>10</v>
      </c>
      <c r="N286" s="33">
        <v>57.89</v>
      </c>
      <c r="O286" s="33">
        <v>31.97</v>
      </c>
      <c r="P286" s="29"/>
      <c r="Q286" s="29"/>
      <c r="R286" s="29"/>
      <c r="S286" s="29"/>
      <c r="T286" s="29"/>
      <c r="U286" s="29"/>
      <c r="V286" s="17"/>
    </row>
    <row r="287" spans="1:22" s="39" customFormat="1" ht="15" customHeight="1" x14ac:dyDescent="0.3">
      <c r="A287" s="42">
        <v>6626</v>
      </c>
      <c r="B287" s="42" t="s">
        <v>222</v>
      </c>
      <c r="C287" s="29" t="str">
        <f>VLOOKUP(A287,'1_문헌특성'!A:W,3,0)</f>
        <v>RCT</v>
      </c>
      <c r="D287" s="28" t="s">
        <v>473</v>
      </c>
      <c r="E287" s="28" t="s">
        <v>476</v>
      </c>
      <c r="F287" s="28" t="s">
        <v>477</v>
      </c>
      <c r="G287" s="29" t="s">
        <v>255</v>
      </c>
      <c r="H287" s="29"/>
      <c r="I287" s="29" t="s">
        <v>248</v>
      </c>
      <c r="J287" s="29">
        <v>12</v>
      </c>
      <c r="K287" s="33">
        <v>77.150000000000006</v>
      </c>
      <c r="L287" s="33">
        <v>38.17</v>
      </c>
      <c r="M287" s="46">
        <v>10</v>
      </c>
      <c r="N287" s="33">
        <v>59.36</v>
      </c>
      <c r="O287" s="33">
        <v>27.36</v>
      </c>
      <c r="P287" s="29"/>
      <c r="Q287" s="29"/>
      <c r="R287" s="29"/>
      <c r="S287" s="29"/>
      <c r="T287" s="29">
        <v>0.187</v>
      </c>
      <c r="U287" s="29" t="s">
        <v>249</v>
      </c>
      <c r="V287" s="17"/>
    </row>
    <row r="288" spans="1:22" s="39" customFormat="1" ht="15" customHeight="1" x14ac:dyDescent="0.3">
      <c r="A288" s="42">
        <v>6626</v>
      </c>
      <c r="B288" s="42" t="s">
        <v>222</v>
      </c>
      <c r="C288" s="29" t="str">
        <f>VLOOKUP(A288,'1_문헌특성'!A:W,3,0)</f>
        <v>RCT</v>
      </c>
      <c r="D288" s="28" t="s">
        <v>473</v>
      </c>
      <c r="E288" s="28" t="s">
        <v>476</v>
      </c>
      <c r="F288" s="28" t="s">
        <v>477</v>
      </c>
      <c r="G288" s="29" t="s">
        <v>255</v>
      </c>
      <c r="H288" s="29"/>
      <c r="I288" s="29" t="s">
        <v>250</v>
      </c>
      <c r="J288" s="29">
        <v>12</v>
      </c>
      <c r="K288" s="33">
        <v>76.77</v>
      </c>
      <c r="L288" s="33">
        <v>36.18</v>
      </c>
      <c r="M288" s="46">
        <v>10</v>
      </c>
      <c r="N288" s="33">
        <v>65.83</v>
      </c>
      <c r="O288" s="33">
        <v>40.28</v>
      </c>
      <c r="P288" s="29"/>
      <c r="Q288" s="29"/>
      <c r="R288" s="29"/>
      <c r="S288" s="29"/>
      <c r="T288" s="29">
        <v>0.55300000000000005</v>
      </c>
      <c r="U288" s="29" t="s">
        <v>251</v>
      </c>
      <c r="V288" s="17"/>
    </row>
    <row r="289" spans="1:22" s="39" customFormat="1" ht="15" customHeight="1" x14ac:dyDescent="0.3">
      <c r="A289" s="42">
        <v>6626</v>
      </c>
      <c r="B289" s="42" t="s">
        <v>222</v>
      </c>
      <c r="C289" s="29" t="str">
        <f>VLOOKUP(A289,'1_문헌특성'!A:W,3,0)</f>
        <v>RCT</v>
      </c>
      <c r="D289" s="28" t="s">
        <v>473</v>
      </c>
      <c r="E289" s="28" t="s">
        <v>476</v>
      </c>
      <c r="F289" s="28" t="s">
        <v>477</v>
      </c>
      <c r="G289" s="29" t="s">
        <v>256</v>
      </c>
      <c r="H289" s="29"/>
      <c r="I289" s="29" t="s">
        <v>367</v>
      </c>
      <c r="J289" s="29">
        <v>12</v>
      </c>
      <c r="K289" s="33">
        <v>96.48</v>
      </c>
      <c r="L289" s="33">
        <v>37.76</v>
      </c>
      <c r="M289" s="46">
        <v>10</v>
      </c>
      <c r="N289" s="33">
        <v>110.43</v>
      </c>
      <c r="O289" s="33">
        <v>23.27</v>
      </c>
      <c r="P289" s="29"/>
      <c r="Q289" s="29"/>
      <c r="R289" s="29"/>
      <c r="S289" s="29"/>
      <c r="T289" s="29"/>
      <c r="U289" s="29"/>
      <c r="V289" s="17"/>
    </row>
    <row r="290" spans="1:22" s="39" customFormat="1" ht="15" customHeight="1" x14ac:dyDescent="0.3">
      <c r="A290" s="42">
        <v>6626</v>
      </c>
      <c r="B290" s="42" t="s">
        <v>222</v>
      </c>
      <c r="C290" s="29" t="str">
        <f>VLOOKUP(A290,'1_문헌특성'!A:W,3,0)</f>
        <v>RCT</v>
      </c>
      <c r="D290" s="28" t="s">
        <v>473</v>
      </c>
      <c r="E290" s="28" t="s">
        <v>476</v>
      </c>
      <c r="F290" s="28" t="s">
        <v>477</v>
      </c>
      <c r="G290" s="29" t="s">
        <v>256</v>
      </c>
      <c r="H290" s="29"/>
      <c r="I290" s="29" t="s">
        <v>248</v>
      </c>
      <c r="J290" s="29">
        <v>12</v>
      </c>
      <c r="K290" s="33">
        <v>100.92</v>
      </c>
      <c r="L290" s="33">
        <v>38.83</v>
      </c>
      <c r="M290" s="46">
        <v>10</v>
      </c>
      <c r="N290" s="33">
        <v>116.56</v>
      </c>
      <c r="O290" s="33">
        <v>18.98</v>
      </c>
      <c r="P290" s="29"/>
      <c r="Q290" s="29"/>
      <c r="R290" s="29"/>
      <c r="S290" s="29"/>
      <c r="T290" s="29">
        <v>0.84299999999999997</v>
      </c>
      <c r="U290" s="29" t="s">
        <v>249</v>
      </c>
      <c r="V290" s="17"/>
    </row>
    <row r="291" spans="1:22" s="39" customFormat="1" ht="15" customHeight="1" x14ac:dyDescent="0.3">
      <c r="A291" s="42">
        <v>6626</v>
      </c>
      <c r="B291" s="42" t="s">
        <v>222</v>
      </c>
      <c r="C291" s="29" t="str">
        <f>VLOOKUP(A291,'1_문헌특성'!A:W,3,0)</f>
        <v>RCT</v>
      </c>
      <c r="D291" s="28" t="s">
        <v>473</v>
      </c>
      <c r="E291" s="28" t="s">
        <v>476</v>
      </c>
      <c r="F291" s="28" t="s">
        <v>477</v>
      </c>
      <c r="G291" s="29" t="s">
        <v>256</v>
      </c>
      <c r="H291" s="29"/>
      <c r="I291" s="29" t="s">
        <v>250</v>
      </c>
      <c r="J291" s="29">
        <v>12</v>
      </c>
      <c r="K291" s="33">
        <v>95.73</v>
      </c>
      <c r="L291" s="33">
        <v>37.119999999999997</v>
      </c>
      <c r="M291" s="46">
        <v>10</v>
      </c>
      <c r="N291" s="33">
        <v>109.46</v>
      </c>
      <c r="O291" s="33">
        <v>36.75</v>
      </c>
      <c r="P291" s="29"/>
      <c r="Q291" s="29"/>
      <c r="R291" s="29"/>
      <c r="S291" s="29"/>
      <c r="T291" s="29">
        <v>0.55300000000000005</v>
      </c>
      <c r="U291" s="29" t="s">
        <v>251</v>
      </c>
      <c r="V291" s="17"/>
    </row>
    <row r="292" spans="1:22" s="39" customFormat="1" ht="15" customHeight="1" x14ac:dyDescent="0.3">
      <c r="A292" s="42">
        <v>6626</v>
      </c>
      <c r="B292" s="42" t="s">
        <v>222</v>
      </c>
      <c r="C292" s="29" t="str">
        <f>VLOOKUP(A292,'1_문헌특성'!A:W,3,0)</f>
        <v>RCT</v>
      </c>
      <c r="D292" s="28" t="s">
        <v>473</v>
      </c>
      <c r="E292" s="28" t="s">
        <v>476</v>
      </c>
      <c r="F292" s="28" t="s">
        <v>477</v>
      </c>
      <c r="G292" s="29" t="s">
        <v>257</v>
      </c>
      <c r="H292" s="29"/>
      <c r="I292" s="29" t="s">
        <v>367</v>
      </c>
      <c r="J292" s="29">
        <v>12</v>
      </c>
      <c r="K292" s="33">
        <v>50.59</v>
      </c>
      <c r="L292" s="33">
        <v>32.950000000000003</v>
      </c>
      <c r="M292" s="46">
        <v>10</v>
      </c>
      <c r="N292" s="33">
        <v>39.06</v>
      </c>
      <c r="O292" s="33">
        <v>16.82</v>
      </c>
      <c r="P292" s="29"/>
      <c r="Q292" s="29"/>
      <c r="R292" s="29"/>
      <c r="S292" s="29"/>
      <c r="T292" s="29"/>
      <c r="U292" s="29"/>
      <c r="V292" s="17"/>
    </row>
    <row r="293" spans="1:22" s="39" customFormat="1" ht="15" customHeight="1" x14ac:dyDescent="0.3">
      <c r="A293" s="42">
        <v>6626</v>
      </c>
      <c r="B293" s="42" t="s">
        <v>222</v>
      </c>
      <c r="C293" s="29" t="str">
        <f>VLOOKUP(A293,'1_문헌특성'!A:W,3,0)</f>
        <v>RCT</v>
      </c>
      <c r="D293" s="28" t="s">
        <v>473</v>
      </c>
      <c r="E293" s="28" t="s">
        <v>476</v>
      </c>
      <c r="F293" s="28" t="s">
        <v>477</v>
      </c>
      <c r="G293" s="29" t="s">
        <v>257</v>
      </c>
      <c r="H293" s="29"/>
      <c r="I293" s="29" t="s">
        <v>248</v>
      </c>
      <c r="J293" s="29">
        <v>12</v>
      </c>
      <c r="K293" s="33">
        <v>63.03</v>
      </c>
      <c r="L293" s="33">
        <v>35.75</v>
      </c>
      <c r="M293" s="46">
        <v>10</v>
      </c>
      <c r="N293" s="33">
        <v>58.86</v>
      </c>
      <c r="O293" s="33">
        <v>18.41</v>
      </c>
      <c r="P293" s="29"/>
      <c r="Q293" s="29"/>
      <c r="R293" s="29"/>
      <c r="S293" s="29"/>
      <c r="T293" s="29">
        <v>0.64400000000000002</v>
      </c>
      <c r="U293" s="29" t="s">
        <v>249</v>
      </c>
      <c r="V293" s="17"/>
    </row>
    <row r="294" spans="1:22" s="39" customFormat="1" ht="15" customHeight="1" x14ac:dyDescent="0.3">
      <c r="A294" s="42">
        <v>6626</v>
      </c>
      <c r="B294" s="42" t="s">
        <v>222</v>
      </c>
      <c r="C294" s="29" t="str">
        <f>VLOOKUP(A294,'1_문헌특성'!A:W,3,0)</f>
        <v>RCT</v>
      </c>
      <c r="D294" s="28" t="s">
        <v>473</v>
      </c>
      <c r="E294" s="28" t="s">
        <v>476</v>
      </c>
      <c r="F294" s="28" t="s">
        <v>477</v>
      </c>
      <c r="G294" s="29" t="s">
        <v>257</v>
      </c>
      <c r="H294" s="29"/>
      <c r="I294" s="29" t="s">
        <v>250</v>
      </c>
      <c r="J294" s="29">
        <v>12</v>
      </c>
      <c r="K294" s="33">
        <v>56.7</v>
      </c>
      <c r="L294" s="33">
        <v>34.49</v>
      </c>
      <c r="M294" s="46">
        <v>10</v>
      </c>
      <c r="N294" s="33">
        <v>64.900000000000006</v>
      </c>
      <c r="O294" s="33">
        <v>35.380000000000003</v>
      </c>
      <c r="P294" s="29"/>
      <c r="Q294" s="29"/>
      <c r="R294" s="29"/>
      <c r="S294" s="29"/>
      <c r="T294" s="29">
        <v>0.29099999999999998</v>
      </c>
      <c r="U294" s="29" t="s">
        <v>251</v>
      </c>
      <c r="V294" s="17"/>
    </row>
    <row r="295" spans="1:22" s="39" customFormat="1" ht="15" customHeight="1" x14ac:dyDescent="0.3">
      <c r="A295" s="42">
        <v>6626</v>
      </c>
      <c r="B295" s="42" t="s">
        <v>222</v>
      </c>
      <c r="C295" s="29" t="str">
        <f>VLOOKUP(A295,'1_문헌특성'!A:W,3,0)</f>
        <v>RCT</v>
      </c>
      <c r="D295" s="28" t="s">
        <v>473</v>
      </c>
      <c r="E295" s="28" t="s">
        <v>476</v>
      </c>
      <c r="F295" s="28" t="s">
        <v>477</v>
      </c>
      <c r="G295" s="29" t="s">
        <v>258</v>
      </c>
      <c r="H295" s="29"/>
      <c r="I295" s="29" t="s">
        <v>367</v>
      </c>
      <c r="J295" s="29">
        <v>12</v>
      </c>
      <c r="K295" s="33">
        <v>58.52</v>
      </c>
      <c r="L295" s="33">
        <v>45.85</v>
      </c>
      <c r="M295" s="46">
        <v>10</v>
      </c>
      <c r="N295" s="33">
        <v>30.96</v>
      </c>
      <c r="O295" s="33">
        <v>15.8</v>
      </c>
      <c r="P295" s="29"/>
      <c r="Q295" s="29"/>
      <c r="R295" s="29"/>
      <c r="S295" s="29"/>
      <c r="T295" s="29"/>
      <c r="U295" s="29"/>
      <c r="V295" s="17"/>
    </row>
    <row r="296" spans="1:22" s="39" customFormat="1" ht="15" customHeight="1" x14ac:dyDescent="0.3">
      <c r="A296" s="42">
        <v>6626</v>
      </c>
      <c r="B296" s="42" t="s">
        <v>222</v>
      </c>
      <c r="C296" s="29" t="str">
        <f>VLOOKUP(A296,'1_문헌특성'!A:W,3,0)</f>
        <v>RCT</v>
      </c>
      <c r="D296" s="28" t="s">
        <v>473</v>
      </c>
      <c r="E296" s="28" t="s">
        <v>476</v>
      </c>
      <c r="F296" s="28" t="s">
        <v>477</v>
      </c>
      <c r="G296" s="29" t="s">
        <v>258</v>
      </c>
      <c r="H296" s="29"/>
      <c r="I296" s="29" t="s">
        <v>248</v>
      </c>
      <c r="J296" s="29">
        <v>12</v>
      </c>
      <c r="K296" s="33">
        <v>63.33</v>
      </c>
      <c r="L296" s="33">
        <v>37.54</v>
      </c>
      <c r="M296" s="46">
        <v>10</v>
      </c>
      <c r="N296" s="33">
        <v>51.33</v>
      </c>
      <c r="O296" s="33">
        <v>27.06</v>
      </c>
      <c r="P296" s="29"/>
      <c r="Q296" s="29"/>
      <c r="R296" s="29"/>
      <c r="S296" s="29"/>
      <c r="T296" s="29">
        <v>0.129</v>
      </c>
      <c r="U296" s="29" t="s">
        <v>249</v>
      </c>
      <c r="V296" s="17"/>
    </row>
    <row r="297" spans="1:22" s="39" customFormat="1" ht="15" customHeight="1" x14ac:dyDescent="0.3">
      <c r="A297" s="42">
        <v>6626</v>
      </c>
      <c r="B297" s="42" t="s">
        <v>222</v>
      </c>
      <c r="C297" s="29" t="str">
        <f>VLOOKUP(A297,'1_문헌특성'!A:W,3,0)</f>
        <v>RCT</v>
      </c>
      <c r="D297" s="28" t="s">
        <v>473</v>
      </c>
      <c r="E297" s="28" t="s">
        <v>476</v>
      </c>
      <c r="F297" s="28" t="s">
        <v>477</v>
      </c>
      <c r="G297" s="29" t="s">
        <v>258</v>
      </c>
      <c r="H297" s="29"/>
      <c r="I297" s="29" t="s">
        <v>250</v>
      </c>
      <c r="J297" s="29">
        <v>12</v>
      </c>
      <c r="K297" s="33">
        <v>56.23</v>
      </c>
      <c r="L297" s="33">
        <v>37.130000000000003</v>
      </c>
      <c r="M297" s="46">
        <v>10</v>
      </c>
      <c r="N297" s="33">
        <v>48.87</v>
      </c>
      <c r="O297" s="33">
        <v>33.81</v>
      </c>
      <c r="P297" s="29"/>
      <c r="Q297" s="29"/>
      <c r="R297" s="29"/>
      <c r="S297" s="29"/>
      <c r="T297" s="29">
        <v>4.8000000000000001E-2</v>
      </c>
      <c r="U297" s="29" t="s">
        <v>251</v>
      </c>
      <c r="V297" s="17"/>
    </row>
    <row r="298" spans="1:22" s="39" customFormat="1" ht="15" customHeight="1" x14ac:dyDescent="0.3">
      <c r="A298" s="42">
        <v>6626</v>
      </c>
      <c r="B298" s="42" t="s">
        <v>222</v>
      </c>
      <c r="C298" s="29" t="str">
        <f>VLOOKUP(A298,'1_문헌특성'!A:W,3,0)</f>
        <v>RCT</v>
      </c>
      <c r="D298" s="28" t="s">
        <v>473</v>
      </c>
      <c r="E298" s="28" t="s">
        <v>476</v>
      </c>
      <c r="F298" s="28" t="s">
        <v>477</v>
      </c>
      <c r="G298" s="29" t="s">
        <v>259</v>
      </c>
      <c r="H298" s="29" t="s">
        <v>260</v>
      </c>
      <c r="I298" s="29" t="s">
        <v>367</v>
      </c>
      <c r="J298" s="29">
        <v>12</v>
      </c>
      <c r="K298" s="33">
        <v>83.48</v>
      </c>
      <c r="L298" s="33">
        <v>83.53</v>
      </c>
      <c r="M298" s="46">
        <v>10</v>
      </c>
      <c r="N298" s="33">
        <v>128.54</v>
      </c>
      <c r="O298" s="33">
        <v>84.03</v>
      </c>
      <c r="P298" s="29"/>
      <c r="Q298" s="29"/>
      <c r="R298" s="29"/>
      <c r="S298" s="29"/>
      <c r="T298" s="29"/>
      <c r="U298" s="29"/>
      <c r="V298" s="17"/>
    </row>
    <row r="299" spans="1:22" s="39" customFormat="1" ht="15" customHeight="1" x14ac:dyDescent="0.3">
      <c r="A299" s="42">
        <v>6626</v>
      </c>
      <c r="B299" s="42" t="s">
        <v>222</v>
      </c>
      <c r="C299" s="29" t="str">
        <f>VLOOKUP(A299,'1_문헌특성'!A:W,3,0)</f>
        <v>RCT</v>
      </c>
      <c r="D299" s="28" t="s">
        <v>473</v>
      </c>
      <c r="E299" s="28" t="s">
        <v>476</v>
      </c>
      <c r="F299" s="28" t="s">
        <v>477</v>
      </c>
      <c r="G299" s="29" t="s">
        <v>259</v>
      </c>
      <c r="H299" s="29" t="s">
        <v>260</v>
      </c>
      <c r="I299" s="29" t="s">
        <v>248</v>
      </c>
      <c r="J299" s="29">
        <v>12</v>
      </c>
      <c r="K299" s="33">
        <v>64.55</v>
      </c>
      <c r="L299" s="33">
        <v>48.67</v>
      </c>
      <c r="M299" s="46">
        <v>10</v>
      </c>
      <c r="N299" s="33">
        <v>141.44</v>
      </c>
      <c r="O299" s="33">
        <v>124.1</v>
      </c>
      <c r="P299" s="29"/>
      <c r="Q299" s="29"/>
      <c r="R299" s="29"/>
      <c r="S299" s="29"/>
      <c r="T299" s="29">
        <v>0.21</v>
      </c>
      <c r="U299" s="29" t="s">
        <v>249</v>
      </c>
      <c r="V299" s="17"/>
    </row>
    <row r="300" spans="1:22" s="39" customFormat="1" ht="15" customHeight="1" x14ac:dyDescent="0.3">
      <c r="A300" s="42">
        <v>6626</v>
      </c>
      <c r="B300" s="42" t="s">
        <v>222</v>
      </c>
      <c r="C300" s="29" t="str">
        <f>VLOOKUP(A300,'1_문헌특성'!A:W,3,0)</f>
        <v>RCT</v>
      </c>
      <c r="D300" s="28" t="s">
        <v>473</v>
      </c>
      <c r="E300" s="28" t="s">
        <v>476</v>
      </c>
      <c r="F300" s="28" t="s">
        <v>477</v>
      </c>
      <c r="G300" s="29" t="s">
        <v>259</v>
      </c>
      <c r="H300" s="29" t="s">
        <v>260</v>
      </c>
      <c r="I300" s="29" t="s">
        <v>250</v>
      </c>
      <c r="J300" s="29">
        <v>12</v>
      </c>
      <c r="K300" s="33">
        <v>120.4</v>
      </c>
      <c r="L300" s="33">
        <v>108.76</v>
      </c>
      <c r="M300" s="46">
        <v>10</v>
      </c>
      <c r="N300" s="33">
        <v>165.21</v>
      </c>
      <c r="O300" s="33">
        <v>133.04</v>
      </c>
      <c r="P300" s="29"/>
      <c r="Q300" s="29"/>
      <c r="R300" s="29"/>
      <c r="S300" s="29"/>
      <c r="T300" s="29">
        <v>0.59799999999999998</v>
      </c>
      <c r="U300" s="29" t="s">
        <v>251</v>
      </c>
      <c r="V300" s="17"/>
    </row>
    <row r="301" spans="1:22" s="39" customFormat="1" ht="15" customHeight="1" x14ac:dyDescent="0.3">
      <c r="A301" s="42">
        <v>6626</v>
      </c>
      <c r="B301" s="42" t="s">
        <v>222</v>
      </c>
      <c r="C301" s="29" t="str">
        <f>VLOOKUP(A301,'1_문헌특성'!A:W,3,0)</f>
        <v>RCT</v>
      </c>
      <c r="D301" s="28" t="s">
        <v>473</v>
      </c>
      <c r="E301" s="28" t="s">
        <v>476</v>
      </c>
      <c r="F301" s="28" t="s">
        <v>477</v>
      </c>
      <c r="G301" s="29" t="s">
        <v>261</v>
      </c>
      <c r="H301" s="29" t="s">
        <v>262</v>
      </c>
      <c r="I301" s="29" t="s">
        <v>367</v>
      </c>
      <c r="J301" s="29">
        <v>12</v>
      </c>
      <c r="K301" s="33">
        <v>499.66</v>
      </c>
      <c r="L301" s="33">
        <v>499.01</v>
      </c>
      <c r="M301" s="46">
        <v>10</v>
      </c>
      <c r="N301" s="33">
        <v>504.6</v>
      </c>
      <c r="O301" s="33">
        <v>408.06</v>
      </c>
      <c r="P301" s="29"/>
      <c r="Q301" s="29"/>
      <c r="R301" s="29"/>
      <c r="S301" s="29"/>
      <c r="T301" s="29"/>
      <c r="U301" s="29"/>
      <c r="V301" s="17"/>
    </row>
    <row r="302" spans="1:22" s="39" customFormat="1" ht="15" customHeight="1" x14ac:dyDescent="0.3">
      <c r="A302" s="42">
        <v>6626</v>
      </c>
      <c r="B302" s="42" t="s">
        <v>222</v>
      </c>
      <c r="C302" s="29" t="str">
        <f>VLOOKUP(A302,'1_문헌특성'!A:W,3,0)</f>
        <v>RCT</v>
      </c>
      <c r="D302" s="28" t="s">
        <v>473</v>
      </c>
      <c r="E302" s="28" t="s">
        <v>476</v>
      </c>
      <c r="F302" s="28" t="s">
        <v>477</v>
      </c>
      <c r="G302" s="29" t="s">
        <v>261</v>
      </c>
      <c r="H302" s="29" t="s">
        <v>262</v>
      </c>
      <c r="I302" s="29" t="s">
        <v>248</v>
      </c>
      <c r="J302" s="29">
        <v>12</v>
      </c>
      <c r="K302" s="33">
        <v>398.16</v>
      </c>
      <c r="L302" s="33">
        <v>354.27</v>
      </c>
      <c r="M302" s="46">
        <v>10</v>
      </c>
      <c r="N302" s="33">
        <v>422.7</v>
      </c>
      <c r="O302" s="33">
        <v>369.64</v>
      </c>
      <c r="P302" s="29"/>
      <c r="Q302" s="29"/>
      <c r="R302" s="29"/>
      <c r="S302" s="29"/>
      <c r="T302" s="29">
        <v>0.76700000000000002</v>
      </c>
      <c r="U302" s="29" t="s">
        <v>249</v>
      </c>
      <c r="V302" s="17"/>
    </row>
    <row r="303" spans="1:22" s="39" customFormat="1" ht="15" customHeight="1" x14ac:dyDescent="0.3">
      <c r="A303" s="42">
        <v>6626</v>
      </c>
      <c r="B303" s="42" t="s">
        <v>222</v>
      </c>
      <c r="C303" s="29" t="str">
        <f>VLOOKUP(A303,'1_문헌특성'!A:W,3,0)</f>
        <v>RCT</v>
      </c>
      <c r="D303" s="28" t="s">
        <v>473</v>
      </c>
      <c r="E303" s="28" t="s">
        <v>476</v>
      </c>
      <c r="F303" s="28" t="s">
        <v>477</v>
      </c>
      <c r="G303" s="29" t="s">
        <v>261</v>
      </c>
      <c r="H303" s="29" t="s">
        <v>262</v>
      </c>
      <c r="I303" s="29" t="s">
        <v>250</v>
      </c>
      <c r="J303" s="29">
        <v>12</v>
      </c>
      <c r="K303" s="33">
        <v>369.08</v>
      </c>
      <c r="L303" s="33">
        <v>342.85</v>
      </c>
      <c r="M303" s="46">
        <v>10</v>
      </c>
      <c r="N303" s="33">
        <v>413.77</v>
      </c>
      <c r="O303" s="33">
        <v>336.63</v>
      </c>
      <c r="P303" s="29"/>
      <c r="Q303" s="29"/>
      <c r="R303" s="29"/>
      <c r="S303" s="29"/>
      <c r="T303" s="29">
        <v>0.89500000000000002</v>
      </c>
      <c r="U303" s="29" t="s">
        <v>251</v>
      </c>
      <c r="V303" s="17"/>
    </row>
    <row r="304" spans="1:22" s="39" customFormat="1" ht="15" customHeight="1" x14ac:dyDescent="0.3">
      <c r="A304" s="42">
        <v>6626</v>
      </c>
      <c r="B304" s="42" t="s">
        <v>222</v>
      </c>
      <c r="C304" s="29" t="str">
        <f>VLOOKUP(A304,'1_문헌특성'!A:W,3,0)</f>
        <v>RCT</v>
      </c>
      <c r="D304" s="28" t="s">
        <v>473</v>
      </c>
      <c r="E304" s="28" t="s">
        <v>476</v>
      </c>
      <c r="F304" s="28" t="s">
        <v>477</v>
      </c>
      <c r="G304" s="29" t="s">
        <v>336</v>
      </c>
      <c r="H304" s="29" t="s">
        <v>260</v>
      </c>
      <c r="I304" s="29" t="s">
        <v>367</v>
      </c>
      <c r="J304" s="29">
        <v>12</v>
      </c>
      <c r="K304" s="33">
        <v>250.48</v>
      </c>
      <c r="L304" s="33">
        <v>261.99</v>
      </c>
      <c r="M304" s="46">
        <v>10</v>
      </c>
      <c r="N304" s="33">
        <v>509.22</v>
      </c>
      <c r="O304" s="33">
        <v>342.79</v>
      </c>
      <c r="P304" s="29"/>
      <c r="Q304" s="29"/>
      <c r="R304" s="29"/>
      <c r="S304" s="29"/>
      <c r="T304" s="29"/>
      <c r="U304" s="29"/>
      <c r="V304" s="17"/>
    </row>
    <row r="305" spans="1:22" s="39" customFormat="1" ht="15" customHeight="1" x14ac:dyDescent="0.3">
      <c r="A305" s="42">
        <v>6626</v>
      </c>
      <c r="B305" s="42" t="s">
        <v>222</v>
      </c>
      <c r="C305" s="29" t="str">
        <f>VLOOKUP(A305,'1_문헌특성'!A:W,3,0)</f>
        <v>RCT</v>
      </c>
      <c r="D305" s="28" t="s">
        <v>473</v>
      </c>
      <c r="E305" s="28" t="s">
        <v>476</v>
      </c>
      <c r="F305" s="28" t="s">
        <v>477</v>
      </c>
      <c r="G305" s="29" t="s">
        <v>263</v>
      </c>
      <c r="H305" s="29" t="s">
        <v>260</v>
      </c>
      <c r="I305" s="29" t="s">
        <v>248</v>
      </c>
      <c r="J305" s="29">
        <v>12</v>
      </c>
      <c r="K305" s="33">
        <v>243.32</v>
      </c>
      <c r="L305" s="33">
        <v>230.54</v>
      </c>
      <c r="M305" s="46">
        <v>10</v>
      </c>
      <c r="N305" s="29">
        <v>407.14</v>
      </c>
      <c r="O305" s="29">
        <v>311.95</v>
      </c>
      <c r="P305" s="29"/>
      <c r="Q305" s="29"/>
      <c r="R305" s="29"/>
      <c r="S305" s="29"/>
      <c r="T305" s="29">
        <v>0.81699999999999995</v>
      </c>
      <c r="U305" s="29" t="s">
        <v>249</v>
      </c>
      <c r="V305" s="17"/>
    </row>
    <row r="306" spans="1:22" s="39" customFormat="1" ht="15" customHeight="1" x14ac:dyDescent="0.3">
      <c r="A306" s="42">
        <v>6626</v>
      </c>
      <c r="B306" s="42" t="s">
        <v>222</v>
      </c>
      <c r="C306" s="29" t="str">
        <f>VLOOKUP(A306,'1_문헌특성'!A:W,3,0)</f>
        <v>RCT</v>
      </c>
      <c r="D306" s="28" t="s">
        <v>473</v>
      </c>
      <c r="E306" s="28" t="s">
        <v>476</v>
      </c>
      <c r="F306" s="28" t="s">
        <v>477</v>
      </c>
      <c r="G306" s="29" t="s">
        <v>263</v>
      </c>
      <c r="H306" s="29" t="s">
        <v>260</v>
      </c>
      <c r="I306" s="29" t="s">
        <v>250</v>
      </c>
      <c r="J306" s="29">
        <v>12</v>
      </c>
      <c r="K306" s="29">
        <v>266.43</v>
      </c>
      <c r="L306" s="29">
        <v>216.58</v>
      </c>
      <c r="M306" s="46">
        <v>10</v>
      </c>
      <c r="N306" s="29">
        <v>480.28</v>
      </c>
      <c r="O306" s="29">
        <v>330.37</v>
      </c>
      <c r="P306" s="29"/>
      <c r="Q306" s="29"/>
      <c r="R306" s="29"/>
      <c r="S306" s="29"/>
      <c r="T306" s="29">
        <v>0.55300000000000005</v>
      </c>
      <c r="U306" s="29" t="s">
        <v>251</v>
      </c>
      <c r="V306" s="17"/>
    </row>
    <row r="307" spans="1:22" s="39" customFormat="1" ht="15" customHeight="1" x14ac:dyDescent="0.3">
      <c r="A307" s="42">
        <v>6626</v>
      </c>
      <c r="B307" s="42" t="s">
        <v>222</v>
      </c>
      <c r="C307" s="29" t="str">
        <f>VLOOKUP(A307,'1_문헌특성'!A:W,3,0)</f>
        <v>RCT</v>
      </c>
      <c r="D307" s="28" t="s">
        <v>473</v>
      </c>
      <c r="E307" s="28" t="s">
        <v>476</v>
      </c>
      <c r="F307" s="28" t="s">
        <v>477</v>
      </c>
      <c r="G307" s="29" t="s">
        <v>337</v>
      </c>
      <c r="H307" s="29" t="s">
        <v>262</v>
      </c>
      <c r="I307" s="29" t="s">
        <v>367</v>
      </c>
      <c r="J307" s="29">
        <v>12</v>
      </c>
      <c r="K307" s="29">
        <v>951.67</v>
      </c>
      <c r="L307" s="29">
        <v>1045.29</v>
      </c>
      <c r="M307" s="46">
        <v>10</v>
      </c>
      <c r="N307" s="29">
        <v>1157.9000000000001</v>
      </c>
      <c r="O307" s="29">
        <v>951.54</v>
      </c>
      <c r="P307" s="29"/>
      <c r="Q307" s="29"/>
      <c r="R307" s="29"/>
      <c r="S307" s="29"/>
      <c r="T307" s="29"/>
      <c r="U307" s="29"/>
      <c r="V307" s="17"/>
    </row>
    <row r="308" spans="1:22" s="39" customFormat="1" ht="15" customHeight="1" x14ac:dyDescent="0.3">
      <c r="A308" s="42">
        <v>6626</v>
      </c>
      <c r="B308" s="42" t="s">
        <v>222</v>
      </c>
      <c r="C308" s="29" t="str">
        <f>VLOOKUP(A308,'1_문헌특성'!A:W,3,0)</f>
        <v>RCT</v>
      </c>
      <c r="D308" s="28" t="s">
        <v>473</v>
      </c>
      <c r="E308" s="28" t="s">
        <v>476</v>
      </c>
      <c r="F308" s="28" t="s">
        <v>477</v>
      </c>
      <c r="G308" s="29" t="s">
        <v>264</v>
      </c>
      <c r="H308" s="29" t="s">
        <v>262</v>
      </c>
      <c r="I308" s="29" t="s">
        <v>248</v>
      </c>
      <c r="J308" s="29">
        <v>12</v>
      </c>
      <c r="K308" s="33">
        <v>935.17</v>
      </c>
      <c r="L308" s="33">
        <v>1146.48</v>
      </c>
      <c r="M308" s="46">
        <v>10</v>
      </c>
      <c r="N308" s="29">
        <v>1035.4000000000001</v>
      </c>
      <c r="O308" s="29">
        <v>993.74</v>
      </c>
      <c r="P308" s="29"/>
      <c r="Q308" s="29"/>
      <c r="R308" s="29"/>
      <c r="S308" s="29"/>
      <c r="T308" s="29">
        <v>0.46800000000000003</v>
      </c>
      <c r="U308" s="29" t="s">
        <v>249</v>
      </c>
      <c r="V308" s="17"/>
    </row>
    <row r="309" spans="1:22" s="39" customFormat="1" ht="15" customHeight="1" x14ac:dyDescent="0.3">
      <c r="A309" s="42">
        <v>6626</v>
      </c>
      <c r="B309" s="42" t="s">
        <v>222</v>
      </c>
      <c r="C309" s="29" t="str">
        <f>VLOOKUP(A309,'1_문헌특성'!A:W,3,0)</f>
        <v>RCT</v>
      </c>
      <c r="D309" s="28" t="s">
        <v>473</v>
      </c>
      <c r="E309" s="28" t="s">
        <v>476</v>
      </c>
      <c r="F309" s="28" t="s">
        <v>477</v>
      </c>
      <c r="G309" s="29" t="s">
        <v>264</v>
      </c>
      <c r="H309" s="29" t="s">
        <v>262</v>
      </c>
      <c r="I309" s="29" t="s">
        <v>250</v>
      </c>
      <c r="J309" s="29">
        <v>12</v>
      </c>
      <c r="K309" s="29">
        <v>797</v>
      </c>
      <c r="L309" s="29">
        <v>736.14</v>
      </c>
      <c r="M309" s="46">
        <v>10</v>
      </c>
      <c r="N309" s="29">
        <v>1154.78</v>
      </c>
      <c r="O309" s="29">
        <v>1053.1500000000001</v>
      </c>
      <c r="P309" s="29"/>
      <c r="Q309" s="29"/>
      <c r="R309" s="29"/>
      <c r="S309" s="29"/>
      <c r="T309" s="29">
        <v>0.89500000000000002</v>
      </c>
      <c r="U309" s="29" t="s">
        <v>251</v>
      </c>
      <c r="V309" s="17"/>
    </row>
    <row r="310" spans="1:22" s="39" customFormat="1" ht="15" customHeight="1" x14ac:dyDescent="0.3">
      <c r="A310" s="42">
        <v>6626</v>
      </c>
      <c r="B310" s="42" t="s">
        <v>222</v>
      </c>
      <c r="C310" s="29" t="str">
        <f>VLOOKUP(A310,'1_문헌특성'!A:W,3,0)</f>
        <v>RCT</v>
      </c>
      <c r="D310" s="28" t="s">
        <v>473</v>
      </c>
      <c r="E310" s="28" t="s">
        <v>476</v>
      </c>
      <c r="F310" s="28" t="s">
        <v>477</v>
      </c>
      <c r="G310" s="29" t="s">
        <v>54</v>
      </c>
      <c r="H310" s="29" t="s">
        <v>265</v>
      </c>
      <c r="I310" s="29" t="s">
        <v>367</v>
      </c>
      <c r="J310" s="29">
        <v>12</v>
      </c>
      <c r="K310" s="29">
        <v>117.13</v>
      </c>
      <c r="L310" s="29">
        <v>28.22</v>
      </c>
      <c r="M310" s="46">
        <v>10</v>
      </c>
      <c r="N310" s="29">
        <v>106.32</v>
      </c>
      <c r="O310" s="29">
        <v>37.49</v>
      </c>
      <c r="P310" s="29"/>
      <c r="Q310" s="29"/>
      <c r="R310" s="29"/>
      <c r="S310" s="29"/>
      <c r="T310" s="29"/>
      <c r="U310" s="29"/>
      <c r="V310" s="17"/>
    </row>
    <row r="311" spans="1:22" s="39" customFormat="1" ht="15" customHeight="1" x14ac:dyDescent="0.3">
      <c r="A311" s="42">
        <v>6626</v>
      </c>
      <c r="B311" s="42" t="s">
        <v>222</v>
      </c>
      <c r="C311" s="29" t="str">
        <f>VLOOKUP(A311,'1_문헌특성'!A:W,3,0)</f>
        <v>RCT</v>
      </c>
      <c r="D311" s="28" t="s">
        <v>473</v>
      </c>
      <c r="E311" s="28" t="s">
        <v>476</v>
      </c>
      <c r="F311" s="28" t="s">
        <v>477</v>
      </c>
      <c r="G311" s="29" t="s">
        <v>54</v>
      </c>
      <c r="H311" s="29" t="s">
        <v>265</v>
      </c>
      <c r="I311" s="29" t="s">
        <v>248</v>
      </c>
      <c r="J311" s="29">
        <v>12</v>
      </c>
      <c r="K311" s="29">
        <v>114.45</v>
      </c>
      <c r="L311" s="29">
        <v>24.75</v>
      </c>
      <c r="M311" s="46">
        <v>10</v>
      </c>
      <c r="N311" s="29">
        <v>107.29</v>
      </c>
      <c r="O311" s="29">
        <v>42.01</v>
      </c>
      <c r="P311" s="29"/>
      <c r="Q311" s="29"/>
      <c r="R311" s="29"/>
      <c r="S311" s="29"/>
      <c r="T311" s="29">
        <v>0.32200000000000001</v>
      </c>
      <c r="U311" s="29" t="s">
        <v>249</v>
      </c>
      <c r="V311" s="17"/>
    </row>
    <row r="312" spans="1:22" s="39" customFormat="1" ht="15" customHeight="1" x14ac:dyDescent="0.3">
      <c r="A312" s="42">
        <v>6626</v>
      </c>
      <c r="B312" s="42" t="s">
        <v>222</v>
      </c>
      <c r="C312" s="29" t="str">
        <f>VLOOKUP(A312,'1_문헌특성'!A:W,3,0)</f>
        <v>RCT</v>
      </c>
      <c r="D312" s="28" t="s">
        <v>473</v>
      </c>
      <c r="E312" s="28" t="s">
        <v>476</v>
      </c>
      <c r="F312" s="28" t="s">
        <v>477</v>
      </c>
      <c r="G312" s="29" t="s">
        <v>54</v>
      </c>
      <c r="H312" s="29" t="s">
        <v>265</v>
      </c>
      <c r="I312" s="29" t="s">
        <v>250</v>
      </c>
      <c r="J312" s="29">
        <v>12</v>
      </c>
      <c r="K312" s="29">
        <v>114.53</v>
      </c>
      <c r="L312" s="29">
        <v>33.78</v>
      </c>
      <c r="M312" s="46">
        <v>10</v>
      </c>
      <c r="N312" s="29">
        <v>111.07</v>
      </c>
      <c r="O312" s="29">
        <v>40.04</v>
      </c>
      <c r="P312" s="29"/>
      <c r="Q312" s="29"/>
      <c r="R312" s="29"/>
      <c r="S312" s="29"/>
      <c r="T312" s="29">
        <v>0.33900000000000002</v>
      </c>
      <c r="U312" s="29" t="s">
        <v>251</v>
      </c>
      <c r="V312" s="17"/>
    </row>
    <row r="313" spans="1:22" s="39" customFormat="1" ht="15" customHeight="1" x14ac:dyDescent="0.3">
      <c r="A313" s="42">
        <v>6626</v>
      </c>
      <c r="B313" s="42" t="s">
        <v>222</v>
      </c>
      <c r="C313" s="29" t="str">
        <f>VLOOKUP(A313,'1_문헌특성'!A:W,3,0)</f>
        <v>RCT</v>
      </c>
      <c r="D313" s="28" t="s">
        <v>473</v>
      </c>
      <c r="E313" s="28" t="s">
        <v>476</v>
      </c>
      <c r="F313" s="28" t="s">
        <v>477</v>
      </c>
      <c r="G313" s="29" t="s">
        <v>240</v>
      </c>
      <c r="H313" s="29" t="s">
        <v>266</v>
      </c>
      <c r="I313" s="29" t="s">
        <v>367</v>
      </c>
      <c r="J313" s="29">
        <v>12</v>
      </c>
      <c r="K313" s="29">
        <v>56.88</v>
      </c>
      <c r="L313" s="29">
        <v>19.57</v>
      </c>
      <c r="M313" s="46">
        <v>10</v>
      </c>
      <c r="N313" s="29">
        <v>58.62</v>
      </c>
      <c r="O313" s="29">
        <v>25.99</v>
      </c>
      <c r="P313" s="29"/>
      <c r="Q313" s="29"/>
      <c r="R313" s="29"/>
      <c r="S313" s="29"/>
      <c r="T313" s="29"/>
      <c r="U313" s="29"/>
      <c r="V313" s="17"/>
    </row>
    <row r="314" spans="1:22" s="39" customFormat="1" ht="15" customHeight="1" x14ac:dyDescent="0.3">
      <c r="A314" s="42">
        <v>6626</v>
      </c>
      <c r="B314" s="42" t="s">
        <v>222</v>
      </c>
      <c r="C314" s="29" t="str">
        <f>VLOOKUP(A314,'1_문헌특성'!A:W,3,0)</f>
        <v>RCT</v>
      </c>
      <c r="D314" s="28" t="s">
        <v>473</v>
      </c>
      <c r="E314" s="28" t="s">
        <v>476</v>
      </c>
      <c r="F314" s="28" t="s">
        <v>477</v>
      </c>
      <c r="G314" s="29" t="s">
        <v>240</v>
      </c>
      <c r="H314" s="29" t="s">
        <v>266</v>
      </c>
      <c r="I314" s="29" t="s">
        <v>248</v>
      </c>
      <c r="J314" s="29">
        <v>12</v>
      </c>
      <c r="K314" s="29">
        <v>62.39</v>
      </c>
      <c r="L314" s="29">
        <v>22.04</v>
      </c>
      <c r="M314" s="46">
        <v>10</v>
      </c>
      <c r="N314" s="29">
        <v>65.95</v>
      </c>
      <c r="O314" s="29">
        <v>28.44</v>
      </c>
      <c r="P314" s="29"/>
      <c r="Q314" s="29"/>
      <c r="R314" s="29"/>
      <c r="S314" s="29"/>
      <c r="T314" s="29">
        <v>0.23499999999999999</v>
      </c>
      <c r="U314" s="29" t="s">
        <v>249</v>
      </c>
      <c r="V314" s="17"/>
    </row>
    <row r="315" spans="1:22" s="39" customFormat="1" ht="15" customHeight="1" x14ac:dyDescent="0.3">
      <c r="A315" s="42">
        <v>6626</v>
      </c>
      <c r="B315" s="42" t="s">
        <v>222</v>
      </c>
      <c r="C315" s="29" t="str">
        <f>VLOOKUP(A315,'1_문헌특성'!A:W,3,0)</f>
        <v>RCT</v>
      </c>
      <c r="D315" s="28" t="s">
        <v>473</v>
      </c>
      <c r="E315" s="28" t="s">
        <v>476</v>
      </c>
      <c r="F315" s="28" t="s">
        <v>477</v>
      </c>
      <c r="G315" s="29" t="s">
        <v>240</v>
      </c>
      <c r="H315" s="29" t="s">
        <v>266</v>
      </c>
      <c r="I315" s="29" t="s">
        <v>250</v>
      </c>
      <c r="J315" s="29">
        <v>12</v>
      </c>
      <c r="K315" s="29">
        <v>59.49</v>
      </c>
      <c r="L315" s="29">
        <v>20.059999999999999</v>
      </c>
      <c r="M315" s="46">
        <v>10</v>
      </c>
      <c r="N315" s="29">
        <v>60.99</v>
      </c>
      <c r="O315" s="29">
        <v>27.02</v>
      </c>
      <c r="P315" s="29"/>
      <c r="Q315" s="29"/>
      <c r="R315" s="29"/>
      <c r="S315" s="29"/>
      <c r="T315" s="29">
        <v>0.64400000000000002</v>
      </c>
      <c r="U315" s="29" t="s">
        <v>251</v>
      </c>
      <c r="V315" s="17"/>
    </row>
    <row r="316" spans="1:22" s="39" customFormat="1" ht="15" customHeight="1" x14ac:dyDescent="0.3">
      <c r="A316" s="42">
        <v>6626</v>
      </c>
      <c r="B316" s="42" t="s">
        <v>222</v>
      </c>
      <c r="C316" s="29" t="str">
        <f>VLOOKUP(A316,'1_문헌특성'!A:W,3,0)</f>
        <v>RCT</v>
      </c>
      <c r="D316" s="28" t="s">
        <v>473</v>
      </c>
      <c r="E316" s="28" t="s">
        <v>476</v>
      </c>
      <c r="F316" s="28" t="s">
        <v>477</v>
      </c>
      <c r="G316" s="29" t="s">
        <v>345</v>
      </c>
      <c r="H316" s="29" t="s">
        <v>347</v>
      </c>
      <c r="I316" s="29" t="s">
        <v>367</v>
      </c>
      <c r="J316" s="29">
        <v>12</v>
      </c>
      <c r="K316" s="29">
        <v>33.85</v>
      </c>
      <c r="L316" s="29">
        <v>4.2300000000000004</v>
      </c>
      <c r="M316" s="46">
        <v>10</v>
      </c>
      <c r="N316" s="29">
        <v>40.840000000000003</v>
      </c>
      <c r="O316" s="29">
        <v>16.489999999999998</v>
      </c>
      <c r="P316" s="29"/>
      <c r="Q316" s="29"/>
      <c r="R316" s="29"/>
      <c r="S316" s="29"/>
      <c r="T316" s="29"/>
      <c r="U316" s="29"/>
      <c r="V316" s="17"/>
    </row>
    <row r="317" spans="1:22" s="39" customFormat="1" ht="15" customHeight="1" x14ac:dyDescent="0.3">
      <c r="A317" s="42">
        <v>6626</v>
      </c>
      <c r="B317" s="42" t="s">
        <v>222</v>
      </c>
      <c r="C317" s="29" t="str">
        <f>VLOOKUP(A317,'1_문헌특성'!A:W,3,0)</f>
        <v>RCT</v>
      </c>
      <c r="D317" s="28" t="s">
        <v>473</v>
      </c>
      <c r="E317" s="28" t="s">
        <v>476</v>
      </c>
      <c r="F317" s="28" t="s">
        <v>477</v>
      </c>
      <c r="G317" s="29" t="s">
        <v>345</v>
      </c>
      <c r="H317" s="29" t="s">
        <v>267</v>
      </c>
      <c r="I317" s="29" t="s">
        <v>248</v>
      </c>
      <c r="J317" s="29">
        <v>12</v>
      </c>
      <c r="K317" s="29">
        <v>34.200000000000003</v>
      </c>
      <c r="L317" s="29">
        <v>4.3899999999999997</v>
      </c>
      <c r="M317" s="46">
        <v>10</v>
      </c>
      <c r="N317" s="29">
        <v>39.44</v>
      </c>
      <c r="O317" s="29">
        <v>16.84</v>
      </c>
      <c r="P317" s="29"/>
      <c r="Q317" s="29"/>
      <c r="R317" s="29"/>
      <c r="S317" s="29"/>
      <c r="T317" s="29">
        <v>0.74199999999999999</v>
      </c>
      <c r="U317" s="29" t="s">
        <v>249</v>
      </c>
      <c r="V317" s="17"/>
    </row>
    <row r="318" spans="1:22" s="39" customFormat="1" ht="15" customHeight="1" x14ac:dyDescent="0.3">
      <c r="A318" s="42">
        <v>6626</v>
      </c>
      <c r="B318" s="42" t="s">
        <v>222</v>
      </c>
      <c r="C318" s="29" t="str">
        <f>VLOOKUP(A318,'1_문헌특성'!A:W,3,0)</f>
        <v>RCT</v>
      </c>
      <c r="D318" s="28" t="s">
        <v>473</v>
      </c>
      <c r="E318" s="28" t="s">
        <v>476</v>
      </c>
      <c r="F318" s="28" t="s">
        <v>477</v>
      </c>
      <c r="G318" s="29" t="s">
        <v>345</v>
      </c>
      <c r="H318" s="29" t="s">
        <v>267</v>
      </c>
      <c r="I318" s="29" t="s">
        <v>250</v>
      </c>
      <c r="J318" s="29">
        <v>12</v>
      </c>
      <c r="K318" s="29">
        <v>33.479999999999997</v>
      </c>
      <c r="L318" s="29">
        <v>4.93</v>
      </c>
      <c r="M318" s="46">
        <v>10</v>
      </c>
      <c r="N318" s="29">
        <v>38.01</v>
      </c>
      <c r="O318" s="29">
        <v>10.17</v>
      </c>
      <c r="P318" s="29"/>
      <c r="Q318" s="29"/>
      <c r="R318" s="29"/>
      <c r="S318" s="29"/>
      <c r="T318" s="29">
        <v>0.97399999999999998</v>
      </c>
      <c r="U318" s="29" t="s">
        <v>251</v>
      </c>
      <c r="V318" s="17"/>
    </row>
    <row r="319" spans="1:22" s="39" customFormat="1" ht="15" customHeight="1" x14ac:dyDescent="0.3">
      <c r="A319" s="42">
        <v>6626</v>
      </c>
      <c r="B319" s="42" t="s">
        <v>222</v>
      </c>
      <c r="C319" s="29" t="str">
        <f>VLOOKUP(A319,'1_문헌특성'!A:W,3,0)</f>
        <v>RCT</v>
      </c>
      <c r="D319" s="28" t="s">
        <v>473</v>
      </c>
      <c r="E319" s="28" t="s">
        <v>476</v>
      </c>
      <c r="F319" s="28" t="s">
        <v>477</v>
      </c>
      <c r="G319" s="29" t="s">
        <v>346</v>
      </c>
      <c r="H319" s="29" t="s">
        <v>267</v>
      </c>
      <c r="I319" s="29" t="s">
        <v>367</v>
      </c>
      <c r="J319" s="29">
        <v>12</v>
      </c>
      <c r="K319" s="29">
        <v>31.3</v>
      </c>
      <c r="L319" s="29">
        <v>5.48</v>
      </c>
      <c r="M319" s="46">
        <v>10</v>
      </c>
      <c r="N319" s="29">
        <v>39.54</v>
      </c>
      <c r="O319" s="29">
        <v>14.35</v>
      </c>
      <c r="P319" s="29"/>
      <c r="Q319" s="29"/>
      <c r="R319" s="29"/>
      <c r="S319" s="29"/>
      <c r="T319" s="29"/>
      <c r="U319" s="29"/>
      <c r="V319" s="17"/>
    </row>
    <row r="320" spans="1:22" s="39" customFormat="1" ht="15" customHeight="1" x14ac:dyDescent="0.3">
      <c r="A320" s="42">
        <v>6626</v>
      </c>
      <c r="B320" s="42" t="s">
        <v>222</v>
      </c>
      <c r="C320" s="29" t="str">
        <f>VLOOKUP(A320,'1_문헌특성'!A:W,3,0)</f>
        <v>RCT</v>
      </c>
      <c r="D320" s="28" t="s">
        <v>473</v>
      </c>
      <c r="E320" s="28" t="s">
        <v>476</v>
      </c>
      <c r="F320" s="28" t="s">
        <v>477</v>
      </c>
      <c r="G320" s="29" t="s">
        <v>346</v>
      </c>
      <c r="H320" s="29" t="s">
        <v>267</v>
      </c>
      <c r="I320" s="29" t="s">
        <v>248</v>
      </c>
      <c r="J320" s="29">
        <v>12</v>
      </c>
      <c r="K320" s="29">
        <v>29.79</v>
      </c>
      <c r="L320" s="29">
        <v>4.96</v>
      </c>
      <c r="M320" s="46">
        <v>10</v>
      </c>
      <c r="N320" s="29">
        <v>31.4</v>
      </c>
      <c r="O320" s="29">
        <v>12.61</v>
      </c>
      <c r="P320" s="29"/>
      <c r="Q320" s="29"/>
      <c r="R320" s="29"/>
      <c r="S320" s="29"/>
      <c r="T320" s="29">
        <v>6.5000000000000002E-2</v>
      </c>
      <c r="U320" s="29" t="s">
        <v>249</v>
      </c>
      <c r="V320" s="17"/>
    </row>
    <row r="321" spans="1:22" s="39" customFormat="1" ht="15" customHeight="1" x14ac:dyDescent="0.3">
      <c r="A321" s="42">
        <v>6626</v>
      </c>
      <c r="B321" s="42" t="s">
        <v>222</v>
      </c>
      <c r="C321" s="29" t="str">
        <f>VLOOKUP(A321,'1_문헌특성'!A:W,3,0)</f>
        <v>RCT</v>
      </c>
      <c r="D321" s="28" t="s">
        <v>473</v>
      </c>
      <c r="E321" s="28" t="s">
        <v>476</v>
      </c>
      <c r="F321" s="28" t="s">
        <v>477</v>
      </c>
      <c r="G321" s="29" t="s">
        <v>346</v>
      </c>
      <c r="H321" s="29" t="s">
        <v>267</v>
      </c>
      <c r="I321" s="29" t="s">
        <v>250</v>
      </c>
      <c r="J321" s="29">
        <v>12</v>
      </c>
      <c r="K321" s="29">
        <v>28.49</v>
      </c>
      <c r="L321" s="29">
        <v>5.6</v>
      </c>
      <c r="M321" s="46">
        <v>10</v>
      </c>
      <c r="N321" s="29">
        <v>28.03</v>
      </c>
      <c r="O321" s="29">
        <v>5.88</v>
      </c>
      <c r="P321" s="29"/>
      <c r="Q321" s="29"/>
      <c r="R321" s="29"/>
      <c r="S321" s="29"/>
      <c r="T321" s="29">
        <v>0.16600000000000001</v>
      </c>
      <c r="U321" s="29" t="s">
        <v>251</v>
      </c>
      <c r="V321" s="17"/>
    </row>
    <row r="322" spans="1:22" s="39" customFormat="1" ht="15" customHeight="1" x14ac:dyDescent="0.3">
      <c r="A322" s="42">
        <v>6626</v>
      </c>
      <c r="B322" s="42" t="s">
        <v>222</v>
      </c>
      <c r="C322" s="29" t="str">
        <f>VLOOKUP(A322,'1_문헌특성'!A:W,3,0)</f>
        <v>RCT</v>
      </c>
      <c r="D322" s="28" t="s">
        <v>473</v>
      </c>
      <c r="E322" s="28" t="s">
        <v>476</v>
      </c>
      <c r="F322" s="28" t="s">
        <v>477</v>
      </c>
      <c r="G322" s="29" t="s">
        <v>138</v>
      </c>
      <c r="H322" s="29" t="s">
        <v>362</v>
      </c>
      <c r="I322" s="29" t="s">
        <v>367</v>
      </c>
      <c r="J322" s="29">
        <v>12</v>
      </c>
      <c r="K322" s="29">
        <v>4.4000000000000004</v>
      </c>
      <c r="L322" s="29">
        <v>1.38</v>
      </c>
      <c r="M322" s="46">
        <v>10</v>
      </c>
      <c r="N322" s="29">
        <v>4.03</v>
      </c>
      <c r="O322" s="29">
        <v>2.25</v>
      </c>
      <c r="P322" s="29"/>
      <c r="Q322" s="29"/>
      <c r="R322" s="29"/>
      <c r="S322" s="29"/>
      <c r="T322" s="29"/>
      <c r="U322" s="29"/>
      <c r="V322" s="17"/>
    </row>
    <row r="323" spans="1:22" s="39" customFormat="1" ht="15" customHeight="1" x14ac:dyDescent="0.3">
      <c r="A323" s="42">
        <v>6626</v>
      </c>
      <c r="B323" s="42" t="s">
        <v>222</v>
      </c>
      <c r="C323" s="29" t="str">
        <f>VLOOKUP(A323,'1_문헌특성'!A:W,3,0)</f>
        <v>RCT</v>
      </c>
      <c r="D323" s="28" t="s">
        <v>473</v>
      </c>
      <c r="E323" s="28" t="s">
        <v>476</v>
      </c>
      <c r="F323" s="28" t="s">
        <v>477</v>
      </c>
      <c r="G323" s="29" t="s">
        <v>138</v>
      </c>
      <c r="H323" s="29" t="s">
        <v>57</v>
      </c>
      <c r="I323" s="29" t="s">
        <v>248</v>
      </c>
      <c r="J323" s="29">
        <v>12</v>
      </c>
      <c r="K323" s="29">
        <v>3.96</v>
      </c>
      <c r="L323" s="29">
        <v>1.17</v>
      </c>
      <c r="M323" s="46">
        <v>10</v>
      </c>
      <c r="N323" s="29">
        <v>3.02</v>
      </c>
      <c r="O323" s="29">
        <v>1.5</v>
      </c>
      <c r="P323" s="29"/>
      <c r="Q323" s="29"/>
      <c r="R323" s="29"/>
      <c r="S323" s="29"/>
      <c r="T323" s="29">
        <v>0.27600000000000002</v>
      </c>
      <c r="U323" s="29" t="s">
        <v>249</v>
      </c>
      <c r="V323" s="17"/>
    </row>
    <row r="324" spans="1:22" s="39" customFormat="1" ht="15" customHeight="1" x14ac:dyDescent="0.3">
      <c r="A324" s="42">
        <v>6626</v>
      </c>
      <c r="B324" s="42" t="s">
        <v>222</v>
      </c>
      <c r="C324" s="29" t="str">
        <f>VLOOKUP(A324,'1_문헌특성'!A:W,3,0)</f>
        <v>RCT</v>
      </c>
      <c r="D324" s="28" t="s">
        <v>473</v>
      </c>
      <c r="E324" s="28" t="s">
        <v>476</v>
      </c>
      <c r="F324" s="28" t="s">
        <v>477</v>
      </c>
      <c r="G324" s="29" t="s">
        <v>138</v>
      </c>
      <c r="H324" s="29" t="s">
        <v>57</v>
      </c>
      <c r="I324" s="29" t="s">
        <v>250</v>
      </c>
      <c r="J324" s="29">
        <v>12</v>
      </c>
      <c r="K324" s="29">
        <v>4.13</v>
      </c>
      <c r="L324" s="33">
        <v>1.81</v>
      </c>
      <c r="M324" s="46">
        <v>10</v>
      </c>
      <c r="N324" s="29">
        <v>3.12</v>
      </c>
      <c r="O324" s="29">
        <v>1.84</v>
      </c>
      <c r="P324" s="29"/>
      <c r="Q324" s="29"/>
      <c r="R324" s="29"/>
      <c r="S324" s="29"/>
      <c r="T324" s="29">
        <v>0.39100000000000001</v>
      </c>
      <c r="U324" s="29" t="s">
        <v>251</v>
      </c>
      <c r="V324" s="17"/>
    </row>
    <row r="325" spans="1:22" s="39" customFormat="1" ht="15" customHeight="1" x14ac:dyDescent="0.3">
      <c r="A325" s="42">
        <v>6626</v>
      </c>
      <c r="B325" s="42" t="s">
        <v>222</v>
      </c>
      <c r="C325" s="29" t="str">
        <f>VLOOKUP(A325,'1_문헌특성'!A:W,3,0)</f>
        <v>RCT</v>
      </c>
      <c r="D325" s="28" t="s">
        <v>473</v>
      </c>
      <c r="E325" s="28" t="s">
        <v>476</v>
      </c>
      <c r="F325" s="28" t="s">
        <v>477</v>
      </c>
      <c r="G325" s="29" t="s">
        <v>360</v>
      </c>
      <c r="H325" s="29" t="s">
        <v>268</v>
      </c>
      <c r="I325" s="29" t="s">
        <v>367</v>
      </c>
      <c r="J325" s="29">
        <v>12</v>
      </c>
      <c r="K325" s="29">
        <v>64.17</v>
      </c>
      <c r="L325" s="29">
        <v>6.53</v>
      </c>
      <c r="M325" s="46">
        <v>10</v>
      </c>
      <c r="N325" s="29">
        <v>59.59</v>
      </c>
      <c r="O325" s="29">
        <v>10.67</v>
      </c>
      <c r="P325" s="29"/>
      <c r="Q325" s="29"/>
      <c r="R325" s="29"/>
      <c r="S325" s="29"/>
      <c r="T325" s="29"/>
      <c r="U325" s="29"/>
      <c r="V325" s="17"/>
    </row>
    <row r="326" spans="1:22" s="39" customFormat="1" ht="15" customHeight="1" x14ac:dyDescent="0.3">
      <c r="A326" s="42">
        <v>6626</v>
      </c>
      <c r="B326" s="42" t="s">
        <v>222</v>
      </c>
      <c r="C326" s="29" t="str">
        <f>VLOOKUP(A326,'1_문헌특성'!A:W,3,0)</f>
        <v>RCT</v>
      </c>
      <c r="D326" s="28" t="s">
        <v>473</v>
      </c>
      <c r="E326" s="28" t="s">
        <v>476</v>
      </c>
      <c r="F326" s="28" t="s">
        <v>477</v>
      </c>
      <c r="G326" s="29" t="s">
        <v>360</v>
      </c>
      <c r="H326" s="29" t="s">
        <v>268</v>
      </c>
      <c r="I326" s="29" t="s">
        <v>248</v>
      </c>
      <c r="J326" s="29">
        <v>12</v>
      </c>
      <c r="K326" s="29">
        <v>60.84</v>
      </c>
      <c r="L326" s="29">
        <v>9.01</v>
      </c>
      <c r="M326" s="46">
        <v>10</v>
      </c>
      <c r="N326" s="29">
        <v>61.34</v>
      </c>
      <c r="O326" s="29">
        <v>8.16</v>
      </c>
      <c r="P326" s="29"/>
      <c r="Q326" s="29"/>
      <c r="R326" s="29"/>
      <c r="S326" s="29"/>
      <c r="T326" s="29">
        <v>0.26100000000000001</v>
      </c>
      <c r="U326" s="29" t="s">
        <v>249</v>
      </c>
      <c r="V326" s="17"/>
    </row>
    <row r="327" spans="1:22" s="39" customFormat="1" ht="15" customHeight="1" x14ac:dyDescent="0.3">
      <c r="A327" s="42">
        <v>6626</v>
      </c>
      <c r="B327" s="42" t="s">
        <v>222</v>
      </c>
      <c r="C327" s="29" t="str">
        <f>VLOOKUP(A327,'1_문헌특성'!A:W,3,0)</f>
        <v>RCT</v>
      </c>
      <c r="D327" s="28" t="s">
        <v>473</v>
      </c>
      <c r="E327" s="28" t="s">
        <v>476</v>
      </c>
      <c r="F327" s="28" t="s">
        <v>477</v>
      </c>
      <c r="G327" s="29" t="s">
        <v>360</v>
      </c>
      <c r="H327" s="29" t="s">
        <v>268</v>
      </c>
      <c r="I327" s="29" t="s">
        <v>250</v>
      </c>
      <c r="J327" s="29">
        <v>12</v>
      </c>
      <c r="K327" s="29">
        <v>60.79</v>
      </c>
      <c r="L327" s="29">
        <v>5.85</v>
      </c>
      <c r="M327" s="46">
        <v>10</v>
      </c>
      <c r="N327" s="29">
        <v>57.3</v>
      </c>
      <c r="O327" s="29">
        <v>9.6</v>
      </c>
      <c r="P327" s="29"/>
      <c r="Q327" s="29"/>
      <c r="R327" s="29"/>
      <c r="S327" s="29"/>
      <c r="T327" s="29">
        <v>0.86899999999999999</v>
      </c>
      <c r="U327" s="29" t="s">
        <v>251</v>
      </c>
      <c r="V327" s="17"/>
    </row>
    <row r="328" spans="1:22" s="39" customFormat="1" ht="15" customHeight="1" x14ac:dyDescent="0.3">
      <c r="A328" s="42">
        <v>6626</v>
      </c>
      <c r="B328" s="42" t="s">
        <v>222</v>
      </c>
      <c r="C328" s="29" t="str">
        <f>VLOOKUP(A328,'1_문헌특성'!A:W,3,0)</f>
        <v>RCT</v>
      </c>
      <c r="D328" s="28" t="s">
        <v>473</v>
      </c>
      <c r="E328" s="28" t="s">
        <v>476</v>
      </c>
      <c r="F328" s="28" t="s">
        <v>477</v>
      </c>
      <c r="G328" s="29" t="s">
        <v>361</v>
      </c>
      <c r="H328" s="29" t="s">
        <v>268</v>
      </c>
      <c r="I328" s="29" t="s">
        <v>367</v>
      </c>
      <c r="J328" s="29">
        <v>12</v>
      </c>
      <c r="K328" s="29">
        <v>59.01</v>
      </c>
      <c r="L328" s="29">
        <v>21.69</v>
      </c>
      <c r="M328" s="46">
        <v>10</v>
      </c>
      <c r="N328" s="29">
        <v>59.51</v>
      </c>
      <c r="O328" s="29">
        <v>20.7</v>
      </c>
      <c r="P328" s="29"/>
      <c r="Q328" s="29"/>
      <c r="R328" s="29"/>
      <c r="S328" s="29"/>
      <c r="T328" s="29"/>
      <c r="U328" s="29"/>
      <c r="V328" s="17"/>
    </row>
    <row r="329" spans="1:22" s="39" customFormat="1" ht="15" customHeight="1" x14ac:dyDescent="0.3">
      <c r="A329" s="42">
        <v>6626</v>
      </c>
      <c r="B329" s="42" t="s">
        <v>222</v>
      </c>
      <c r="C329" s="29" t="str">
        <f>VLOOKUP(A329,'1_문헌특성'!A:W,3,0)</f>
        <v>RCT</v>
      </c>
      <c r="D329" s="28" t="s">
        <v>473</v>
      </c>
      <c r="E329" s="28" t="s">
        <v>476</v>
      </c>
      <c r="F329" s="28" t="s">
        <v>477</v>
      </c>
      <c r="G329" s="29" t="s">
        <v>361</v>
      </c>
      <c r="H329" s="29" t="s">
        <v>268</v>
      </c>
      <c r="I329" s="29" t="s">
        <v>248</v>
      </c>
      <c r="J329" s="29">
        <v>12</v>
      </c>
      <c r="K329" s="29">
        <v>61.11</v>
      </c>
      <c r="L329" s="29">
        <v>19.579999999999998</v>
      </c>
      <c r="M329" s="46">
        <v>10</v>
      </c>
      <c r="N329" s="29">
        <v>65.239999999999995</v>
      </c>
      <c r="O329" s="29">
        <v>15.34</v>
      </c>
      <c r="P329" s="29"/>
      <c r="Q329" s="29"/>
      <c r="R329" s="29"/>
      <c r="S329" s="29"/>
      <c r="T329" s="29">
        <v>0.66700000000000004</v>
      </c>
      <c r="U329" s="29" t="s">
        <v>249</v>
      </c>
      <c r="V329" s="17"/>
    </row>
    <row r="330" spans="1:22" s="39" customFormat="1" ht="15" customHeight="1" x14ac:dyDescent="0.3">
      <c r="A330" s="42">
        <v>6626</v>
      </c>
      <c r="B330" s="42" t="s">
        <v>222</v>
      </c>
      <c r="C330" s="29" t="str">
        <f>VLOOKUP(A330,'1_문헌특성'!A:W,3,0)</f>
        <v>RCT</v>
      </c>
      <c r="D330" s="28" t="s">
        <v>473</v>
      </c>
      <c r="E330" s="28" t="s">
        <v>476</v>
      </c>
      <c r="F330" s="28" t="s">
        <v>477</v>
      </c>
      <c r="G330" s="29" t="s">
        <v>361</v>
      </c>
      <c r="H330" s="29" t="s">
        <v>268</v>
      </c>
      <c r="I330" s="29" t="s">
        <v>250</v>
      </c>
      <c r="J330" s="29">
        <v>12</v>
      </c>
      <c r="K330" s="29">
        <v>63.82</v>
      </c>
      <c r="L330" s="29">
        <v>15.01</v>
      </c>
      <c r="M330" s="46">
        <v>10</v>
      </c>
      <c r="N330" s="29">
        <v>62.1</v>
      </c>
      <c r="O330" s="29">
        <v>18.38</v>
      </c>
      <c r="P330" s="29"/>
      <c r="Q330" s="29"/>
      <c r="R330" s="29"/>
      <c r="S330" s="29"/>
      <c r="T330" s="29">
        <v>0.23499999999999999</v>
      </c>
      <c r="U330" s="29" t="s">
        <v>251</v>
      </c>
      <c r="V330" s="17"/>
    </row>
    <row r="331" spans="1:22" s="39" customFormat="1" ht="15" customHeight="1" x14ac:dyDescent="0.3">
      <c r="A331" s="42">
        <v>6789</v>
      </c>
      <c r="B331" s="42" t="s">
        <v>227</v>
      </c>
      <c r="C331" s="29" t="str">
        <f>VLOOKUP(A331,'1_문헌특성'!A:W,3,0)</f>
        <v>RCT</v>
      </c>
      <c r="D331" s="28" t="s">
        <v>473</v>
      </c>
      <c r="E331" s="28" t="s">
        <v>180</v>
      </c>
      <c r="F331" s="28" t="s">
        <v>440</v>
      </c>
      <c r="G331" s="29" t="s">
        <v>269</v>
      </c>
      <c r="H331" s="29" t="s">
        <v>270</v>
      </c>
      <c r="I331" s="29" t="s">
        <v>367</v>
      </c>
      <c r="J331" s="29">
        <v>26</v>
      </c>
      <c r="K331" s="29">
        <v>5.54</v>
      </c>
      <c r="L331" s="29">
        <v>2.2999999999999998</v>
      </c>
      <c r="M331" s="46">
        <v>23</v>
      </c>
      <c r="N331" s="29">
        <v>4.3499999999999996</v>
      </c>
      <c r="O331" s="29">
        <v>2.77</v>
      </c>
      <c r="P331" s="29"/>
      <c r="Q331" s="29"/>
      <c r="R331" s="29"/>
      <c r="S331" s="29"/>
      <c r="T331" s="29"/>
      <c r="U331" s="29"/>
      <c r="V331" s="17"/>
    </row>
    <row r="332" spans="1:22" s="39" customFormat="1" ht="15" customHeight="1" x14ac:dyDescent="0.3">
      <c r="A332" s="42">
        <v>6789</v>
      </c>
      <c r="B332" s="42" t="s">
        <v>227</v>
      </c>
      <c r="C332" s="29" t="str">
        <f>VLOOKUP(A332,'1_문헌특성'!A:W,3,0)</f>
        <v>RCT</v>
      </c>
      <c r="D332" s="28" t="s">
        <v>473</v>
      </c>
      <c r="E332" s="28" t="s">
        <v>180</v>
      </c>
      <c r="F332" s="28" t="s">
        <v>440</v>
      </c>
      <c r="G332" s="29" t="s">
        <v>269</v>
      </c>
      <c r="H332" s="29" t="s">
        <v>271</v>
      </c>
      <c r="I332" s="29" t="s">
        <v>182</v>
      </c>
      <c r="J332" s="29">
        <v>26</v>
      </c>
      <c r="K332" s="29">
        <v>6.62</v>
      </c>
      <c r="L332" s="29">
        <v>2.1</v>
      </c>
      <c r="M332" s="46">
        <v>23</v>
      </c>
      <c r="N332" s="29">
        <v>6.22</v>
      </c>
      <c r="O332" s="29">
        <v>2.2599999999999998</v>
      </c>
      <c r="P332" s="29">
        <v>1.08</v>
      </c>
      <c r="Q332" s="29">
        <v>2.23</v>
      </c>
      <c r="R332" s="29">
        <v>1.87</v>
      </c>
      <c r="S332" s="29">
        <v>2.4900000000000002</v>
      </c>
      <c r="T332" s="29">
        <v>0.90600000000000003</v>
      </c>
      <c r="U332" s="47" t="s">
        <v>272</v>
      </c>
      <c r="V332" s="17"/>
    </row>
    <row r="333" spans="1:22" s="39" customFormat="1" ht="15" customHeight="1" x14ac:dyDescent="0.3">
      <c r="A333" s="42">
        <v>6789</v>
      </c>
      <c r="B333" s="42" t="s">
        <v>227</v>
      </c>
      <c r="C333" s="29" t="str">
        <f>VLOOKUP(A333,'1_문헌특성'!A:W,3,0)</f>
        <v>RCT</v>
      </c>
      <c r="D333" s="28" t="s">
        <v>473</v>
      </c>
      <c r="E333" s="28" t="s">
        <v>180</v>
      </c>
      <c r="F333" s="28" t="s">
        <v>440</v>
      </c>
      <c r="G333" s="29" t="s">
        <v>376</v>
      </c>
      <c r="H333" s="29" t="s">
        <v>273</v>
      </c>
      <c r="I333" s="29" t="s">
        <v>367</v>
      </c>
      <c r="J333" s="29">
        <v>26</v>
      </c>
      <c r="K333" s="29">
        <v>0.65</v>
      </c>
      <c r="L333" s="29">
        <v>2.1</v>
      </c>
      <c r="M333" s="46">
        <v>23</v>
      </c>
      <c r="N333" s="29">
        <v>0.59</v>
      </c>
      <c r="O333" s="29">
        <v>0.17</v>
      </c>
      <c r="P333" s="29"/>
      <c r="Q333" s="29"/>
      <c r="R333" s="29"/>
      <c r="S333" s="29"/>
      <c r="T333" s="29"/>
      <c r="U333" s="29"/>
      <c r="V333" s="17"/>
    </row>
    <row r="334" spans="1:22" s="39" customFormat="1" ht="15" customHeight="1" x14ac:dyDescent="0.3">
      <c r="A334" s="42">
        <v>6789</v>
      </c>
      <c r="B334" s="42" t="s">
        <v>227</v>
      </c>
      <c r="C334" s="29" t="str">
        <f>VLOOKUP(A334,'1_문헌특성'!A:W,3,0)</f>
        <v>RCT</v>
      </c>
      <c r="D334" s="28" t="s">
        <v>473</v>
      </c>
      <c r="E334" s="28" t="s">
        <v>180</v>
      </c>
      <c r="F334" s="28" t="s">
        <v>440</v>
      </c>
      <c r="G334" s="29" t="s">
        <v>376</v>
      </c>
      <c r="H334" s="29"/>
      <c r="I334" s="29" t="s">
        <v>182</v>
      </c>
      <c r="J334" s="29">
        <v>26</v>
      </c>
      <c r="K334" s="29">
        <v>0.73</v>
      </c>
      <c r="L334" s="29">
        <v>0.12</v>
      </c>
      <c r="M334" s="46">
        <v>23</v>
      </c>
      <c r="N334" s="29">
        <v>0.66</v>
      </c>
      <c r="O334" s="29">
        <v>0.18</v>
      </c>
      <c r="P334" s="29">
        <v>0.08</v>
      </c>
      <c r="Q334" s="29">
        <v>0.14000000000000001</v>
      </c>
      <c r="R334" s="29">
        <v>0.06</v>
      </c>
      <c r="S334" s="29">
        <v>0.12</v>
      </c>
      <c r="T334" s="29">
        <v>0.41799999999999998</v>
      </c>
      <c r="U334" s="29"/>
      <c r="V334" s="17"/>
    </row>
    <row r="335" spans="1:22" s="39" customFormat="1" ht="15" customHeight="1" x14ac:dyDescent="0.3">
      <c r="A335" s="42">
        <v>6789</v>
      </c>
      <c r="B335" s="42" t="s">
        <v>227</v>
      </c>
      <c r="C335" s="29" t="str">
        <f>VLOOKUP(A335,'1_문헌특성'!A:W,3,0)</f>
        <v>RCT</v>
      </c>
      <c r="D335" s="28" t="s">
        <v>473</v>
      </c>
      <c r="E335" s="28" t="s">
        <v>180</v>
      </c>
      <c r="F335" s="28" t="s">
        <v>440</v>
      </c>
      <c r="G335" s="29" t="s">
        <v>389</v>
      </c>
      <c r="H335" s="29" t="s">
        <v>363</v>
      </c>
      <c r="I335" s="29" t="s">
        <v>367</v>
      </c>
      <c r="J335" s="29">
        <v>22</v>
      </c>
      <c r="K335" s="29">
        <v>72.2</v>
      </c>
      <c r="L335" s="29">
        <v>63.28</v>
      </c>
      <c r="M335" s="46">
        <v>23</v>
      </c>
      <c r="N335" s="29">
        <v>64.87</v>
      </c>
      <c r="O335" s="29">
        <v>48.77</v>
      </c>
      <c r="P335" s="29"/>
      <c r="Q335" s="29"/>
      <c r="R335" s="29"/>
      <c r="S335" s="29"/>
      <c r="T335" s="29"/>
      <c r="U335" s="29"/>
      <c r="V335" s="17"/>
    </row>
    <row r="336" spans="1:22" s="39" customFormat="1" ht="15" customHeight="1" x14ac:dyDescent="0.3">
      <c r="A336" s="42">
        <v>6789</v>
      </c>
      <c r="B336" s="42" t="s">
        <v>227</v>
      </c>
      <c r="C336" s="29" t="str">
        <f>VLOOKUP(A336,'1_문헌특성'!A:W,3,0)</f>
        <v>RCT</v>
      </c>
      <c r="D336" s="28" t="s">
        <v>473</v>
      </c>
      <c r="E336" s="28" t="s">
        <v>180</v>
      </c>
      <c r="F336" s="28" t="s">
        <v>440</v>
      </c>
      <c r="G336" s="29" t="s">
        <v>389</v>
      </c>
      <c r="H336" s="29" t="s">
        <v>69</v>
      </c>
      <c r="I336" s="29" t="s">
        <v>182</v>
      </c>
      <c r="J336" s="29">
        <v>19</v>
      </c>
      <c r="K336" s="29">
        <v>63.27</v>
      </c>
      <c r="L336" s="29">
        <v>63.27</v>
      </c>
      <c r="M336" s="29">
        <v>22</v>
      </c>
      <c r="N336" s="29">
        <v>62.39</v>
      </c>
      <c r="O336" s="29">
        <v>44.94</v>
      </c>
      <c r="P336" s="29" t="s">
        <v>274</v>
      </c>
      <c r="Q336" s="29">
        <v>40.6</v>
      </c>
      <c r="R336" s="29" t="s">
        <v>275</v>
      </c>
      <c r="S336" s="29">
        <v>38.22</v>
      </c>
      <c r="T336" s="29">
        <v>0.90600000000000003</v>
      </c>
      <c r="U336" s="29"/>
      <c r="V336" s="17"/>
    </row>
    <row r="337" spans="1:22" s="39" customFormat="1" ht="15" customHeight="1" x14ac:dyDescent="0.3">
      <c r="A337" s="42">
        <v>6789</v>
      </c>
      <c r="B337" s="42" t="s">
        <v>227</v>
      </c>
      <c r="C337" s="29" t="str">
        <f>VLOOKUP(A337,'1_문헌특성'!A:W,3,0)</f>
        <v>RCT</v>
      </c>
      <c r="D337" s="28" t="s">
        <v>473</v>
      </c>
      <c r="E337" s="28" t="s">
        <v>180</v>
      </c>
      <c r="F337" s="28" t="s">
        <v>440</v>
      </c>
      <c r="G337" s="29" t="s">
        <v>364</v>
      </c>
      <c r="H337" s="29" t="s">
        <v>366</v>
      </c>
      <c r="I337" s="29" t="s">
        <v>367</v>
      </c>
      <c r="J337" s="29">
        <v>22</v>
      </c>
      <c r="K337" s="29">
        <v>97.18</v>
      </c>
      <c r="L337" s="29">
        <v>95.02</v>
      </c>
      <c r="M337" s="46">
        <v>23</v>
      </c>
      <c r="N337" s="29">
        <v>110.64</v>
      </c>
      <c r="O337" s="29">
        <v>75.84</v>
      </c>
      <c r="P337" s="29"/>
      <c r="Q337" s="29"/>
      <c r="R337" s="29"/>
      <c r="S337" s="29"/>
      <c r="T337" s="29"/>
      <c r="U337" s="29"/>
      <c r="V337" s="17"/>
    </row>
    <row r="338" spans="1:22" s="39" customFormat="1" ht="15" customHeight="1" x14ac:dyDescent="0.3">
      <c r="A338" s="42">
        <v>6789</v>
      </c>
      <c r="B338" s="42" t="s">
        <v>227</v>
      </c>
      <c r="C338" s="29" t="str">
        <f>VLOOKUP(A338,'1_문헌특성'!A:W,3,0)</f>
        <v>RCT</v>
      </c>
      <c r="D338" s="28" t="s">
        <v>473</v>
      </c>
      <c r="E338" s="28" t="s">
        <v>180</v>
      </c>
      <c r="F338" s="28" t="s">
        <v>440</v>
      </c>
      <c r="G338" s="29" t="s">
        <v>365</v>
      </c>
      <c r="H338" s="29" t="s">
        <v>366</v>
      </c>
      <c r="I338" s="29" t="s">
        <v>182</v>
      </c>
      <c r="J338" s="29">
        <v>19</v>
      </c>
      <c r="K338" s="29">
        <v>98.25</v>
      </c>
      <c r="L338" s="29">
        <v>91.2</v>
      </c>
      <c r="M338" s="29">
        <v>22</v>
      </c>
      <c r="N338" s="29">
        <v>88.6</v>
      </c>
      <c r="O338" s="29">
        <v>48.27</v>
      </c>
      <c r="P338" s="29" t="s">
        <v>276</v>
      </c>
      <c r="Q338" s="29">
        <v>47.29</v>
      </c>
      <c r="R338" s="29" t="s">
        <v>277</v>
      </c>
      <c r="S338" s="29">
        <v>57.48</v>
      </c>
      <c r="T338" s="29">
        <v>0.41899999999999998</v>
      </c>
      <c r="U338" s="29"/>
      <c r="V338" s="17"/>
    </row>
    <row r="339" spans="1:22" s="39" customFormat="1" ht="15" customHeight="1" x14ac:dyDescent="0.3">
      <c r="A339" s="42">
        <v>6789</v>
      </c>
      <c r="B339" s="42" t="s">
        <v>227</v>
      </c>
      <c r="C339" s="29" t="str">
        <f>VLOOKUP(A339,'1_문헌특성'!A:W,3,0)</f>
        <v>RCT</v>
      </c>
      <c r="D339" s="28" t="s">
        <v>473</v>
      </c>
      <c r="E339" s="28" t="s">
        <v>180</v>
      </c>
      <c r="F339" s="28" t="s">
        <v>440</v>
      </c>
      <c r="G339" s="29" t="s">
        <v>333</v>
      </c>
      <c r="H339" s="29" t="s">
        <v>153</v>
      </c>
      <c r="I339" s="29" t="s">
        <v>367</v>
      </c>
      <c r="J339" s="29">
        <v>26</v>
      </c>
      <c r="K339" s="29">
        <v>0.57999999999999996</v>
      </c>
      <c r="L339" s="29">
        <v>0.38</v>
      </c>
      <c r="M339" s="46">
        <v>23</v>
      </c>
      <c r="N339" s="29">
        <v>0.65</v>
      </c>
      <c r="O339" s="29">
        <v>0.37</v>
      </c>
      <c r="P339" s="29"/>
      <c r="Q339" s="29"/>
      <c r="R339" s="29"/>
      <c r="S339" s="29"/>
      <c r="T339" s="29"/>
      <c r="U339" s="29"/>
      <c r="V339" s="17"/>
    </row>
    <row r="340" spans="1:22" s="39" customFormat="1" ht="15" customHeight="1" x14ac:dyDescent="0.3">
      <c r="A340" s="42">
        <v>6789</v>
      </c>
      <c r="B340" s="42" t="s">
        <v>227</v>
      </c>
      <c r="C340" s="29" t="str">
        <f>VLOOKUP(A340,'1_문헌특성'!A:W,3,0)</f>
        <v>RCT</v>
      </c>
      <c r="D340" s="28" t="s">
        <v>473</v>
      </c>
      <c r="E340" s="28" t="s">
        <v>180</v>
      </c>
      <c r="F340" s="28" t="s">
        <v>440</v>
      </c>
      <c r="G340" s="29" t="s">
        <v>333</v>
      </c>
      <c r="H340" s="29" t="s">
        <v>153</v>
      </c>
      <c r="I340" s="29" t="s">
        <v>182</v>
      </c>
      <c r="J340" s="29">
        <v>26</v>
      </c>
      <c r="K340" s="29">
        <v>0.61</v>
      </c>
      <c r="L340" s="29">
        <v>0.41</v>
      </c>
      <c r="M340" s="29">
        <v>23</v>
      </c>
      <c r="N340" s="29">
        <v>0.76</v>
      </c>
      <c r="O340" s="29">
        <v>0.43</v>
      </c>
      <c r="P340" s="29">
        <v>0.03</v>
      </c>
      <c r="Q340" s="29">
        <v>0.1</v>
      </c>
      <c r="R340" s="29">
        <v>0.11</v>
      </c>
      <c r="S340" s="29">
        <v>0.17</v>
      </c>
      <c r="T340" s="29">
        <v>0.378</v>
      </c>
      <c r="U340" s="29"/>
      <c r="V340" s="17"/>
    </row>
    <row r="341" spans="1:22" s="39" customFormat="1" ht="15" customHeight="1" x14ac:dyDescent="0.3">
      <c r="A341" s="42">
        <v>6789</v>
      </c>
      <c r="B341" s="42" t="s">
        <v>227</v>
      </c>
      <c r="C341" s="29" t="str">
        <f>VLOOKUP(A341,'1_문헌특성'!A:W,3,0)</f>
        <v>RCT</v>
      </c>
      <c r="D341" s="28" t="s">
        <v>473</v>
      </c>
      <c r="E341" s="28" t="s">
        <v>180</v>
      </c>
      <c r="F341" s="28" t="s">
        <v>440</v>
      </c>
      <c r="G341" s="29" t="s">
        <v>152</v>
      </c>
      <c r="H341" s="29" t="s">
        <v>153</v>
      </c>
      <c r="I341" s="29" t="s">
        <v>367</v>
      </c>
      <c r="J341" s="29">
        <v>26</v>
      </c>
      <c r="K341" s="29">
        <v>0.52</v>
      </c>
      <c r="L341" s="29">
        <v>0.32</v>
      </c>
      <c r="M341" s="46">
        <v>23</v>
      </c>
      <c r="N341" s="29">
        <v>0.6</v>
      </c>
      <c r="O341" s="29">
        <v>0.34</v>
      </c>
      <c r="P341" s="29"/>
      <c r="Q341" s="29"/>
      <c r="R341" s="29"/>
      <c r="S341" s="29"/>
      <c r="T341" s="29"/>
      <c r="U341" s="29"/>
      <c r="V341" s="17"/>
    </row>
    <row r="342" spans="1:22" s="39" customFormat="1" ht="15" customHeight="1" x14ac:dyDescent="0.3">
      <c r="A342" s="42">
        <v>6789</v>
      </c>
      <c r="B342" s="42" t="s">
        <v>227</v>
      </c>
      <c r="C342" s="29" t="str">
        <f>VLOOKUP(A342,'1_문헌특성'!A:W,3,0)</f>
        <v>RCT</v>
      </c>
      <c r="D342" s="28" t="s">
        <v>473</v>
      </c>
      <c r="E342" s="28" t="s">
        <v>180</v>
      </c>
      <c r="F342" s="28" t="s">
        <v>440</v>
      </c>
      <c r="G342" s="29" t="s">
        <v>152</v>
      </c>
      <c r="H342" s="29" t="s">
        <v>153</v>
      </c>
      <c r="I342" s="29" t="s">
        <v>182</v>
      </c>
      <c r="J342" s="29">
        <v>25</v>
      </c>
      <c r="K342" s="29">
        <v>0.56999999999999995</v>
      </c>
      <c r="L342" s="29">
        <v>0.34</v>
      </c>
      <c r="M342" s="29">
        <v>23</v>
      </c>
      <c r="N342" s="29">
        <v>0.69</v>
      </c>
      <c r="O342" s="29">
        <v>0.41</v>
      </c>
      <c r="P342" s="29">
        <v>0.03</v>
      </c>
      <c r="Q342" s="29" t="s">
        <v>278</v>
      </c>
      <c r="R342" s="29">
        <v>0.09</v>
      </c>
      <c r="S342" s="29">
        <v>0.17</v>
      </c>
      <c r="T342" s="29">
        <v>0.41899999999999998</v>
      </c>
      <c r="U342" s="29"/>
      <c r="V342" s="17"/>
    </row>
    <row r="343" spans="1:22" s="39" customFormat="1" ht="15" customHeight="1" x14ac:dyDescent="0.3">
      <c r="A343" s="42">
        <v>6789</v>
      </c>
      <c r="B343" s="42" t="s">
        <v>227</v>
      </c>
      <c r="C343" s="29" t="str">
        <f>VLOOKUP(A343,'1_문헌특성'!A:W,3,0)</f>
        <v>RCT</v>
      </c>
      <c r="D343" s="28" t="s">
        <v>473</v>
      </c>
      <c r="E343" s="28" t="s">
        <v>180</v>
      </c>
      <c r="F343" s="28" t="s">
        <v>440</v>
      </c>
      <c r="G343" s="29" t="s">
        <v>279</v>
      </c>
      <c r="H343" s="29"/>
      <c r="I343" s="29" t="s">
        <v>182</v>
      </c>
      <c r="J343" s="29">
        <v>24</v>
      </c>
      <c r="K343" s="29">
        <v>1.65</v>
      </c>
      <c r="L343" s="29">
        <v>1.37</v>
      </c>
      <c r="M343" s="29">
        <v>23</v>
      </c>
      <c r="N343" s="29">
        <v>1.6</v>
      </c>
      <c r="O343" s="29">
        <v>1.29</v>
      </c>
      <c r="P343" s="29">
        <v>1.03</v>
      </c>
      <c r="Q343" s="29">
        <v>1.28</v>
      </c>
      <c r="R343" s="29">
        <v>1.01</v>
      </c>
      <c r="S343" s="29">
        <v>1.1499999999999999</v>
      </c>
      <c r="T343" s="29">
        <v>0.59899999999999998</v>
      </c>
      <c r="U343" s="29"/>
      <c r="V343" s="17"/>
    </row>
    <row r="344" spans="1:22" s="39" customFormat="1" ht="15" customHeight="1" x14ac:dyDescent="0.3">
      <c r="A344" s="42">
        <v>6789</v>
      </c>
      <c r="B344" s="42" t="s">
        <v>227</v>
      </c>
      <c r="C344" s="29" t="str">
        <f>VLOOKUP(A344,'1_문헌특성'!A:W,3,0)</f>
        <v>RCT</v>
      </c>
      <c r="D344" s="28" t="s">
        <v>473</v>
      </c>
      <c r="E344" s="28" t="s">
        <v>180</v>
      </c>
      <c r="F344" s="28" t="s">
        <v>440</v>
      </c>
      <c r="G344" s="29" t="s">
        <v>340</v>
      </c>
      <c r="H344" s="49" t="s">
        <v>348</v>
      </c>
      <c r="I344" s="29" t="s">
        <v>367</v>
      </c>
      <c r="J344" s="29">
        <v>26</v>
      </c>
      <c r="K344" s="29">
        <v>9.8800000000000008</v>
      </c>
      <c r="L344" s="29">
        <v>3.49</v>
      </c>
      <c r="M344" s="46">
        <v>23</v>
      </c>
      <c r="N344" s="29">
        <v>11.09</v>
      </c>
      <c r="O344" s="29">
        <v>2.41</v>
      </c>
      <c r="P344" s="29"/>
      <c r="Q344" s="29"/>
      <c r="R344" s="29"/>
      <c r="S344" s="29"/>
      <c r="T344" s="29"/>
      <c r="U344" s="29"/>
      <c r="V344" s="17"/>
    </row>
    <row r="345" spans="1:22" s="39" customFormat="1" ht="15" customHeight="1" x14ac:dyDescent="0.3">
      <c r="A345" s="42">
        <v>6789</v>
      </c>
      <c r="B345" s="42" t="s">
        <v>227</v>
      </c>
      <c r="C345" s="29" t="str">
        <f>VLOOKUP(A345,'1_문헌특성'!A:W,3,0)</f>
        <v>RCT</v>
      </c>
      <c r="D345" s="28" t="s">
        <v>473</v>
      </c>
      <c r="E345" s="28" t="s">
        <v>180</v>
      </c>
      <c r="F345" s="28" t="s">
        <v>440</v>
      </c>
      <c r="G345" s="29" t="s">
        <v>340</v>
      </c>
      <c r="H345" s="49" t="s">
        <v>348</v>
      </c>
      <c r="I345" s="29" t="s">
        <v>182</v>
      </c>
      <c r="J345" s="29">
        <v>26</v>
      </c>
      <c r="K345" s="29">
        <v>10.65</v>
      </c>
      <c r="L345" s="29">
        <v>3.02</v>
      </c>
      <c r="M345" s="46">
        <v>23</v>
      </c>
      <c r="N345" s="29">
        <v>11.43</v>
      </c>
      <c r="O345" s="29">
        <v>2.35</v>
      </c>
      <c r="P345" s="29">
        <v>0.77</v>
      </c>
      <c r="Q345" s="29">
        <v>0.82</v>
      </c>
      <c r="R345" s="29">
        <v>0.35</v>
      </c>
      <c r="S345" s="29">
        <v>0.93</v>
      </c>
      <c r="T345" s="29">
        <v>0.45300000000000001</v>
      </c>
      <c r="U345" s="29"/>
      <c r="V345" s="17"/>
    </row>
    <row r="346" spans="1:22" s="39" customFormat="1" ht="15" customHeight="1" x14ac:dyDescent="0.3">
      <c r="A346" s="42">
        <v>6789</v>
      </c>
      <c r="B346" s="42" t="s">
        <v>227</v>
      </c>
      <c r="C346" s="29" t="str">
        <f>VLOOKUP(A346,'1_문헌특성'!A:W,3,0)</f>
        <v>RCT</v>
      </c>
      <c r="D346" s="28" t="s">
        <v>473</v>
      </c>
      <c r="E346" s="28" t="s">
        <v>180</v>
      </c>
      <c r="F346" s="28" t="s">
        <v>440</v>
      </c>
      <c r="G346" s="29" t="s">
        <v>339</v>
      </c>
      <c r="H346" s="29" t="s">
        <v>281</v>
      </c>
      <c r="I346" s="29" t="s">
        <v>367</v>
      </c>
      <c r="J346" s="29">
        <v>26</v>
      </c>
      <c r="K346" s="29">
        <v>12.08</v>
      </c>
      <c r="L346" s="29">
        <v>6.9</v>
      </c>
      <c r="M346" s="46">
        <v>23</v>
      </c>
      <c r="N346" s="29">
        <v>18.3</v>
      </c>
      <c r="O346" s="29">
        <v>10.66</v>
      </c>
      <c r="P346" s="29"/>
      <c r="Q346" s="29"/>
      <c r="R346" s="29"/>
      <c r="S346" s="29"/>
      <c r="T346" s="29"/>
      <c r="U346" s="29"/>
      <c r="V346" s="17"/>
    </row>
    <row r="347" spans="1:22" s="39" customFormat="1" ht="15" customHeight="1" x14ac:dyDescent="0.3">
      <c r="A347" s="42">
        <v>6789</v>
      </c>
      <c r="B347" s="42" t="s">
        <v>227</v>
      </c>
      <c r="C347" s="29" t="str">
        <f>VLOOKUP(A347,'1_문헌특성'!A:W,3,0)</f>
        <v>RCT</v>
      </c>
      <c r="D347" s="28" t="s">
        <v>473</v>
      </c>
      <c r="E347" s="28" t="s">
        <v>180</v>
      </c>
      <c r="F347" s="28" t="s">
        <v>440</v>
      </c>
      <c r="G347" s="29" t="s">
        <v>280</v>
      </c>
      <c r="H347" s="29"/>
      <c r="I347" s="29" t="s">
        <v>182</v>
      </c>
      <c r="J347" s="29">
        <v>26</v>
      </c>
      <c r="K347" s="29">
        <v>8.15</v>
      </c>
      <c r="L347" s="29">
        <v>6.63</v>
      </c>
      <c r="M347" s="46">
        <v>23</v>
      </c>
      <c r="N347" s="29">
        <v>15.26</v>
      </c>
      <c r="O347" s="29">
        <v>9.27</v>
      </c>
      <c r="P347" s="29" t="s">
        <v>282</v>
      </c>
      <c r="Q347" s="29">
        <v>4.3</v>
      </c>
      <c r="R347" s="29" t="s">
        <v>283</v>
      </c>
      <c r="S347" s="29">
        <v>6.82</v>
      </c>
      <c r="T347" s="29">
        <v>0.30299999999999999</v>
      </c>
      <c r="U347" s="29"/>
      <c r="V347" s="17"/>
    </row>
    <row r="348" spans="1:22" s="39" customFormat="1" ht="15" customHeight="1" x14ac:dyDescent="0.3">
      <c r="A348" s="42">
        <v>6789</v>
      </c>
      <c r="B348" s="42" t="s">
        <v>227</v>
      </c>
      <c r="C348" s="29" t="str">
        <f>VLOOKUP(A348,'1_문헌특성'!A:W,3,0)</f>
        <v>RCT</v>
      </c>
      <c r="D348" s="28" t="s">
        <v>473</v>
      </c>
      <c r="E348" s="28" t="s">
        <v>180</v>
      </c>
      <c r="F348" s="28" t="s">
        <v>440</v>
      </c>
      <c r="G348" s="29" t="s">
        <v>284</v>
      </c>
      <c r="H348" s="29" t="s">
        <v>281</v>
      </c>
      <c r="I348" s="29" t="s">
        <v>367</v>
      </c>
      <c r="J348" s="29">
        <v>26</v>
      </c>
      <c r="K348" s="29">
        <v>15.92</v>
      </c>
      <c r="L348" s="29">
        <v>7.98</v>
      </c>
      <c r="M348" s="46">
        <v>23</v>
      </c>
      <c r="N348" s="29">
        <v>19.61</v>
      </c>
      <c r="O348" s="29">
        <v>7.37</v>
      </c>
      <c r="P348" s="29"/>
      <c r="Q348" s="29"/>
      <c r="R348" s="29"/>
      <c r="S348" s="29"/>
      <c r="T348" s="29"/>
      <c r="U348" s="29"/>
      <c r="V348" s="17"/>
    </row>
    <row r="349" spans="1:22" s="39" customFormat="1" ht="15" customHeight="1" x14ac:dyDescent="0.3">
      <c r="A349" s="42">
        <v>6789</v>
      </c>
      <c r="B349" s="42" t="s">
        <v>227</v>
      </c>
      <c r="C349" s="29" t="str">
        <f>VLOOKUP(A349,'1_문헌특성'!A:W,3,0)</f>
        <v>RCT</v>
      </c>
      <c r="D349" s="28" t="s">
        <v>473</v>
      </c>
      <c r="E349" s="28" t="s">
        <v>180</v>
      </c>
      <c r="F349" s="28" t="s">
        <v>440</v>
      </c>
      <c r="G349" s="29" t="s">
        <v>284</v>
      </c>
      <c r="H349" s="29"/>
      <c r="I349" s="29" t="s">
        <v>182</v>
      </c>
      <c r="J349" s="29">
        <v>26</v>
      </c>
      <c r="K349" s="29">
        <v>11.15</v>
      </c>
      <c r="L349" s="29">
        <v>6.75</v>
      </c>
      <c r="M349" s="46">
        <v>23</v>
      </c>
      <c r="N349" s="29">
        <v>16.7</v>
      </c>
      <c r="O349" s="29">
        <v>6.53</v>
      </c>
      <c r="P349" s="29" t="s">
        <v>285</v>
      </c>
      <c r="Q349" s="29">
        <v>5.34</v>
      </c>
      <c r="R349" s="29" t="s">
        <v>286</v>
      </c>
      <c r="S349" s="29">
        <v>5.23</v>
      </c>
      <c r="T349" s="29">
        <v>0.16900000000000001</v>
      </c>
      <c r="U349" s="29"/>
      <c r="V349" s="17"/>
    </row>
    <row r="350" spans="1:22" s="39" customFormat="1" ht="15" customHeight="1" x14ac:dyDescent="0.3">
      <c r="A350" s="42">
        <v>6789</v>
      </c>
      <c r="B350" s="42" t="s">
        <v>227</v>
      </c>
      <c r="C350" s="29" t="str">
        <f>VLOOKUP(A350,'1_문헌특성'!A:W,3,0)</f>
        <v>RCT</v>
      </c>
      <c r="D350" s="28" t="s">
        <v>473</v>
      </c>
      <c r="E350" s="28" t="s">
        <v>180</v>
      </c>
      <c r="F350" s="28" t="s">
        <v>440</v>
      </c>
      <c r="G350" s="29" t="s">
        <v>338</v>
      </c>
      <c r="H350" s="29" t="s">
        <v>57</v>
      </c>
      <c r="I350" s="29" t="s">
        <v>367</v>
      </c>
      <c r="J350" s="29">
        <v>26</v>
      </c>
      <c r="K350" s="29">
        <v>36.5</v>
      </c>
      <c r="L350" s="29">
        <v>14.13</v>
      </c>
      <c r="M350" s="46">
        <v>23</v>
      </c>
      <c r="N350" s="29">
        <v>38.520000000000003</v>
      </c>
      <c r="O350" s="29">
        <v>13.62</v>
      </c>
      <c r="P350" s="29"/>
      <c r="Q350" s="29"/>
      <c r="R350" s="29"/>
      <c r="S350" s="29"/>
      <c r="T350" s="29"/>
      <c r="U350" s="29"/>
      <c r="V350" s="17"/>
    </row>
    <row r="351" spans="1:22" s="39" customFormat="1" ht="15" customHeight="1" x14ac:dyDescent="0.3">
      <c r="A351" s="42">
        <v>6789</v>
      </c>
      <c r="B351" s="42" t="s">
        <v>227</v>
      </c>
      <c r="C351" s="29" t="str">
        <f>VLOOKUP(A351,'1_문헌특성'!A:W,3,0)</f>
        <v>RCT</v>
      </c>
      <c r="D351" s="28" t="s">
        <v>473</v>
      </c>
      <c r="E351" s="28" t="s">
        <v>180</v>
      </c>
      <c r="F351" s="28" t="s">
        <v>440</v>
      </c>
      <c r="G351" s="29" t="s">
        <v>338</v>
      </c>
      <c r="H351" s="29" t="s">
        <v>57</v>
      </c>
      <c r="I351" s="29" t="s">
        <v>182</v>
      </c>
      <c r="J351" s="29">
        <v>26</v>
      </c>
      <c r="K351" s="29">
        <v>38.19</v>
      </c>
      <c r="L351" s="29">
        <v>13.94</v>
      </c>
      <c r="M351" s="46">
        <v>23</v>
      </c>
      <c r="N351" s="29">
        <v>41.43</v>
      </c>
      <c r="O351" s="29">
        <v>12.91</v>
      </c>
      <c r="P351" s="29">
        <v>1.69</v>
      </c>
      <c r="Q351" s="29">
        <v>3.93</v>
      </c>
      <c r="R351" s="29">
        <v>2.91</v>
      </c>
      <c r="S351" s="29">
        <v>3.29</v>
      </c>
      <c r="T351" s="29">
        <v>0.45300000000000001</v>
      </c>
      <c r="U351" s="29"/>
      <c r="V351" s="17"/>
    </row>
    <row r="352" spans="1:22" s="39" customFormat="1" ht="15" customHeight="1" x14ac:dyDescent="0.3">
      <c r="A352" s="42">
        <v>6789</v>
      </c>
      <c r="B352" s="42" t="s">
        <v>227</v>
      </c>
      <c r="C352" s="29" t="str">
        <f>VLOOKUP(A352,'1_문헌특성'!A:W,3,0)</f>
        <v>RCT</v>
      </c>
      <c r="D352" s="28" t="s">
        <v>473</v>
      </c>
      <c r="E352" s="28" t="s">
        <v>180</v>
      </c>
      <c r="F352" s="28" t="s">
        <v>440</v>
      </c>
      <c r="G352" s="29" t="s">
        <v>287</v>
      </c>
      <c r="H352" s="29"/>
      <c r="I352" s="29" t="s">
        <v>367</v>
      </c>
      <c r="J352" s="29">
        <v>26</v>
      </c>
      <c r="K352" s="29">
        <v>2.23</v>
      </c>
      <c r="L352" s="29">
        <v>2.58</v>
      </c>
      <c r="M352" s="46">
        <v>23</v>
      </c>
      <c r="N352" s="29">
        <v>2.65</v>
      </c>
      <c r="O352" s="29">
        <v>2.82</v>
      </c>
      <c r="P352" s="29"/>
      <c r="Q352" s="29"/>
      <c r="R352" s="29"/>
      <c r="S352" s="29"/>
      <c r="T352" s="29"/>
      <c r="U352" s="29"/>
      <c r="V352" s="17"/>
    </row>
    <row r="353" spans="1:22" s="39" customFormat="1" ht="15" customHeight="1" x14ac:dyDescent="0.3">
      <c r="A353" s="42">
        <v>6789</v>
      </c>
      <c r="B353" s="42" t="s">
        <v>227</v>
      </c>
      <c r="C353" s="29" t="str">
        <f>VLOOKUP(A353,'1_문헌특성'!A:W,3,0)</f>
        <v>RCT</v>
      </c>
      <c r="D353" s="28" t="s">
        <v>473</v>
      </c>
      <c r="E353" s="28" t="s">
        <v>180</v>
      </c>
      <c r="F353" s="28" t="s">
        <v>440</v>
      </c>
      <c r="G353" s="29" t="s">
        <v>287</v>
      </c>
      <c r="H353" s="29"/>
      <c r="I353" s="29" t="s">
        <v>182</v>
      </c>
      <c r="J353" s="29">
        <v>26</v>
      </c>
      <c r="K353" s="29">
        <v>1.23</v>
      </c>
      <c r="L353" s="29">
        <v>1.66</v>
      </c>
      <c r="M353" s="46">
        <v>23</v>
      </c>
      <c r="N353" s="29">
        <v>1.96</v>
      </c>
      <c r="O353" s="29">
        <v>2.34</v>
      </c>
      <c r="P353" s="29" t="s">
        <v>276</v>
      </c>
      <c r="Q353" s="29">
        <v>2.68</v>
      </c>
      <c r="R353" s="29" t="s">
        <v>288</v>
      </c>
      <c r="S353" s="29">
        <v>2.91</v>
      </c>
      <c r="T353" s="29">
        <v>0.41899999999999998</v>
      </c>
      <c r="U353" s="29"/>
      <c r="V353" s="17"/>
    </row>
    <row r="354" spans="1:22" s="39" customFormat="1" ht="15" customHeight="1" x14ac:dyDescent="0.3">
      <c r="A354" s="42">
        <v>6789</v>
      </c>
      <c r="B354" s="42" t="s">
        <v>227</v>
      </c>
      <c r="C354" s="29" t="str">
        <f>VLOOKUP(A354,'1_문헌특성'!A:W,3,0)</f>
        <v>RCT</v>
      </c>
      <c r="D354" s="28" t="s">
        <v>473</v>
      </c>
      <c r="E354" s="28" t="s">
        <v>180</v>
      </c>
      <c r="F354" s="28" t="s">
        <v>440</v>
      </c>
      <c r="G354" s="29" t="s">
        <v>289</v>
      </c>
      <c r="H354" s="29"/>
      <c r="I354" s="29" t="s">
        <v>367</v>
      </c>
      <c r="J354" s="29">
        <v>26</v>
      </c>
      <c r="K354" s="29">
        <v>0.6</v>
      </c>
      <c r="L354" s="29">
        <v>0.5</v>
      </c>
      <c r="M354" s="46">
        <v>23</v>
      </c>
      <c r="N354" s="29">
        <v>0.4</v>
      </c>
      <c r="O354" s="29">
        <v>0.3</v>
      </c>
      <c r="P354" s="29"/>
      <c r="Q354" s="29"/>
      <c r="R354" s="29"/>
      <c r="S354" s="29"/>
      <c r="T354" s="29"/>
      <c r="U354" s="29"/>
      <c r="V354" s="17"/>
    </row>
    <row r="355" spans="1:22" s="39" customFormat="1" ht="15" customHeight="1" x14ac:dyDescent="0.3">
      <c r="A355" s="42">
        <v>6789</v>
      </c>
      <c r="B355" s="42" t="s">
        <v>227</v>
      </c>
      <c r="C355" s="29" t="str">
        <f>VLOOKUP(A355,'1_문헌특성'!A:W,3,0)</f>
        <v>RCT</v>
      </c>
      <c r="D355" s="28" t="s">
        <v>473</v>
      </c>
      <c r="E355" s="28" t="s">
        <v>180</v>
      </c>
      <c r="F355" s="28" t="s">
        <v>440</v>
      </c>
      <c r="G355" s="29" t="s">
        <v>290</v>
      </c>
      <c r="H355" s="29"/>
      <c r="I355" s="29" t="s">
        <v>182</v>
      </c>
      <c r="J355" s="29">
        <v>26</v>
      </c>
      <c r="K355" s="29">
        <v>0.41</v>
      </c>
      <c r="L355" s="29">
        <v>0.38</v>
      </c>
      <c r="M355" s="46">
        <v>23</v>
      </c>
      <c r="N355" s="29">
        <v>0.26</v>
      </c>
      <c r="O355" s="29">
        <v>0.23</v>
      </c>
      <c r="P355" s="29" t="s">
        <v>291</v>
      </c>
      <c r="Q355" s="29">
        <v>0.21</v>
      </c>
      <c r="R355" s="29" t="s">
        <v>292</v>
      </c>
      <c r="S355" s="29">
        <v>0.18</v>
      </c>
      <c r="T355" s="29">
        <v>0.94</v>
      </c>
      <c r="U355" s="29"/>
      <c r="V355" s="17"/>
    </row>
  </sheetData>
  <sheetProtection algorithmName="SHA-512" hashValue="WWCCUtU4ZWM6vM5eW0h5KLtYL/bcrfj1MWA1x+Twk8fFwfZCDFSsORwgshP+YClRYr+0N33jAcAlWzlI6KdX4w==" saltValue="FS3OgJyq0Atny/i0pmq39w==" spinCount="100000" sheet="1" objects="1" scenarios="1"/>
  <mergeCells count="13">
    <mergeCell ref="H3:H4"/>
    <mergeCell ref="P3:S3"/>
    <mergeCell ref="U3:U4"/>
    <mergeCell ref="I3:I4"/>
    <mergeCell ref="J3:L3"/>
    <mergeCell ref="M3:O3"/>
    <mergeCell ref="A3:A4"/>
    <mergeCell ref="B3:B4"/>
    <mergeCell ref="C3:C4"/>
    <mergeCell ref="G3:G4"/>
    <mergeCell ref="D3:D4"/>
    <mergeCell ref="F3:F4"/>
    <mergeCell ref="E3:E4"/>
  </mergeCells>
  <phoneticPr fontId="1" type="noConversion"/>
  <pageMargins left="0.7" right="0.7" top="0.75" bottom="0.75" header="0.3" footer="0.3"/>
  <pageSetup paperSize="9" scale="5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5"/>
  <sheetViews>
    <sheetView workbookViewId="0">
      <pane xSplit="6" ySplit="1" topLeftCell="G2" activePane="bottomRight" state="frozen"/>
      <selection activeCell="D6" sqref="D6"/>
      <selection pane="topRight" activeCell="D6" sqref="D6"/>
      <selection pane="bottomLeft" activeCell="D6" sqref="D6"/>
      <selection pane="bottomRight" activeCell="E15" sqref="E15"/>
    </sheetView>
  </sheetViews>
  <sheetFormatPr defaultRowHeight="16.5" x14ac:dyDescent="0.3"/>
  <cols>
    <col min="1" max="1" width="7" style="9" customWidth="1"/>
    <col min="2" max="2" width="12" style="9" customWidth="1"/>
    <col min="3" max="3" width="15" style="9" customWidth="1"/>
    <col min="4" max="4" width="17.125" style="17" customWidth="1"/>
    <col min="5" max="5" width="16" style="17" customWidth="1"/>
    <col min="6" max="6" width="19" style="17" customWidth="1"/>
    <col min="7" max="7" width="14.75" style="9" customWidth="1"/>
    <col min="8" max="8" width="14.75" style="17" customWidth="1"/>
    <col min="9" max="10" width="9" style="17"/>
    <col min="11" max="11" width="7.25" style="9" bestFit="1" customWidth="1"/>
    <col min="12" max="13" width="9" style="9"/>
    <col min="14" max="14" width="11" style="9" bestFit="1" customWidth="1"/>
    <col min="15" max="16384" width="9" style="9"/>
  </cols>
  <sheetData>
    <row r="1" spans="1:18" ht="30" customHeight="1" x14ac:dyDescent="0.3">
      <c r="A1" s="12" t="s">
        <v>480</v>
      </c>
      <c r="B1" s="8"/>
      <c r="C1" s="8"/>
      <c r="D1" s="13"/>
      <c r="E1" s="13"/>
      <c r="F1" s="13"/>
      <c r="G1" s="8"/>
    </row>
    <row r="2" spans="1:18" ht="20.25" x14ac:dyDescent="0.3">
      <c r="A2" s="12"/>
      <c r="B2" s="8"/>
      <c r="C2" s="8"/>
      <c r="D2" s="13"/>
      <c r="E2" s="13"/>
      <c r="F2" s="13"/>
      <c r="G2" s="8"/>
    </row>
    <row r="3" spans="1:18" x14ac:dyDescent="0.3">
      <c r="A3" s="115" t="s">
        <v>49</v>
      </c>
      <c r="B3" s="116" t="s">
        <v>38</v>
      </c>
      <c r="C3" s="106" t="s">
        <v>48</v>
      </c>
      <c r="D3" s="106" t="s">
        <v>21</v>
      </c>
      <c r="E3" s="106" t="s">
        <v>67</v>
      </c>
      <c r="F3" s="106" t="s">
        <v>22</v>
      </c>
      <c r="G3" s="118" t="s">
        <v>2</v>
      </c>
      <c r="H3" s="119" t="s">
        <v>37</v>
      </c>
      <c r="I3" s="92" t="s">
        <v>3</v>
      </c>
      <c r="J3" s="117" t="s">
        <v>4</v>
      </c>
      <c r="K3" s="117"/>
      <c r="L3" s="117" t="s">
        <v>5</v>
      </c>
      <c r="M3" s="117"/>
      <c r="N3" s="19" t="s">
        <v>6</v>
      </c>
      <c r="O3" s="117" t="s">
        <v>25</v>
      </c>
      <c r="P3" s="117"/>
      <c r="Q3" s="117" t="s">
        <v>26</v>
      </c>
      <c r="R3" s="117" t="s">
        <v>0</v>
      </c>
    </row>
    <row r="4" spans="1:18" x14ac:dyDescent="0.3">
      <c r="A4" s="115"/>
      <c r="B4" s="116"/>
      <c r="C4" s="107"/>
      <c r="D4" s="107"/>
      <c r="E4" s="107"/>
      <c r="F4" s="107"/>
      <c r="G4" s="118"/>
      <c r="H4" s="118"/>
      <c r="I4" s="92"/>
      <c r="J4" s="18" t="s">
        <v>24</v>
      </c>
      <c r="K4" s="19" t="s">
        <v>23</v>
      </c>
      <c r="L4" s="18" t="s">
        <v>24</v>
      </c>
      <c r="M4" s="19" t="s">
        <v>23</v>
      </c>
      <c r="N4" s="19" t="s">
        <v>10</v>
      </c>
      <c r="O4" s="19" t="s">
        <v>28</v>
      </c>
      <c r="P4" s="19" t="s">
        <v>27</v>
      </c>
      <c r="Q4" s="117"/>
      <c r="R4" s="117"/>
    </row>
    <row r="5" spans="1:18" s="36" customFormat="1" ht="15" customHeight="1" x14ac:dyDescent="0.3">
      <c r="A5" s="35">
        <v>144</v>
      </c>
      <c r="B5" s="35" t="s">
        <v>189</v>
      </c>
      <c r="C5" s="29" t="s">
        <v>428</v>
      </c>
      <c r="D5" s="53" t="s">
        <v>473</v>
      </c>
      <c r="E5" s="35" t="s">
        <v>436</v>
      </c>
      <c r="F5" s="35" t="s">
        <v>437</v>
      </c>
      <c r="G5" s="34" t="s">
        <v>444</v>
      </c>
      <c r="H5" s="34" t="s">
        <v>298</v>
      </c>
      <c r="I5" s="29" t="s">
        <v>51</v>
      </c>
      <c r="J5" s="52">
        <v>22</v>
      </c>
      <c r="K5" s="52">
        <v>7</v>
      </c>
      <c r="L5" s="52">
        <v>0</v>
      </c>
      <c r="M5" s="57">
        <v>2.3E-3</v>
      </c>
      <c r="N5" s="52">
        <v>2.3E-3</v>
      </c>
      <c r="O5" s="55"/>
      <c r="P5" s="52"/>
      <c r="Q5" s="52"/>
      <c r="R5" s="52"/>
    </row>
    <row r="6" spans="1:18" s="36" customFormat="1" ht="15" customHeight="1" x14ac:dyDescent="0.3">
      <c r="A6" s="35">
        <v>144</v>
      </c>
      <c r="B6" s="35" t="s">
        <v>189</v>
      </c>
      <c r="C6" s="29" t="s">
        <v>428</v>
      </c>
      <c r="D6" s="53" t="s">
        <v>473</v>
      </c>
      <c r="E6" s="35" t="s">
        <v>436</v>
      </c>
      <c r="F6" s="35" t="s">
        <v>437</v>
      </c>
      <c r="G6" s="35" t="s">
        <v>299</v>
      </c>
      <c r="H6" s="34" t="s">
        <v>300</v>
      </c>
      <c r="I6" s="29" t="s">
        <v>51</v>
      </c>
      <c r="J6" s="52">
        <v>22</v>
      </c>
      <c r="K6" s="52">
        <v>11</v>
      </c>
      <c r="L6" s="52">
        <v>6</v>
      </c>
      <c r="M6" s="57">
        <v>6</v>
      </c>
      <c r="N6" s="56">
        <v>3.4799999999999998E-2</v>
      </c>
      <c r="O6" s="52" t="s">
        <v>301</v>
      </c>
      <c r="P6" s="52">
        <v>4.28</v>
      </c>
      <c r="Q6" s="52" t="s">
        <v>302</v>
      </c>
      <c r="R6" s="52"/>
    </row>
    <row r="7" spans="1:18" s="36" customFormat="1" ht="15" customHeight="1" x14ac:dyDescent="0.3">
      <c r="A7" s="35">
        <v>144</v>
      </c>
      <c r="B7" s="35" t="s">
        <v>189</v>
      </c>
      <c r="C7" s="29" t="s">
        <v>428</v>
      </c>
      <c r="D7" s="53" t="s">
        <v>473</v>
      </c>
      <c r="E7" s="35" t="s">
        <v>436</v>
      </c>
      <c r="F7" s="35" t="s">
        <v>437</v>
      </c>
      <c r="G7" s="34" t="s">
        <v>445</v>
      </c>
      <c r="H7" s="34"/>
      <c r="I7" s="29" t="s">
        <v>51</v>
      </c>
      <c r="J7" s="52">
        <v>22</v>
      </c>
      <c r="K7" s="52">
        <v>6</v>
      </c>
      <c r="L7" s="52">
        <v>0</v>
      </c>
      <c r="M7" s="57">
        <v>7.0000000000000001E-3</v>
      </c>
      <c r="N7" s="52">
        <v>7.0000000000000001E-3</v>
      </c>
      <c r="O7" s="52"/>
      <c r="P7" s="52"/>
      <c r="Q7" s="52"/>
      <c r="R7" s="52"/>
    </row>
    <row r="8" spans="1:18" s="36" customFormat="1" ht="15" customHeight="1" x14ac:dyDescent="0.3">
      <c r="A8" s="28">
        <v>401</v>
      </c>
      <c r="B8" s="28" t="s">
        <v>117</v>
      </c>
      <c r="C8" s="29" t="s">
        <v>428</v>
      </c>
      <c r="D8" s="53" t="s">
        <v>473</v>
      </c>
      <c r="E8" s="35" t="s">
        <v>180</v>
      </c>
      <c r="F8" s="35" t="s">
        <v>438</v>
      </c>
      <c r="G8" s="28" t="s">
        <v>197</v>
      </c>
      <c r="H8" s="34" t="s">
        <v>198</v>
      </c>
      <c r="I8" s="29" t="s">
        <v>442</v>
      </c>
      <c r="J8" s="52">
        <v>34</v>
      </c>
      <c r="K8" s="54">
        <v>8</v>
      </c>
      <c r="L8" s="54">
        <v>30</v>
      </c>
      <c r="M8" s="58">
        <v>9</v>
      </c>
      <c r="N8" s="52"/>
      <c r="O8" s="52"/>
      <c r="P8" s="52"/>
      <c r="Q8" s="52"/>
      <c r="R8" s="52"/>
    </row>
    <row r="9" spans="1:18" s="36" customFormat="1" ht="15" customHeight="1" x14ac:dyDescent="0.3">
      <c r="A9" s="28">
        <v>401</v>
      </c>
      <c r="B9" s="28" t="s">
        <v>117</v>
      </c>
      <c r="C9" s="29" t="s">
        <v>428</v>
      </c>
      <c r="D9" s="53" t="s">
        <v>473</v>
      </c>
      <c r="E9" s="35" t="s">
        <v>180</v>
      </c>
      <c r="F9" s="35" t="s">
        <v>438</v>
      </c>
      <c r="G9" s="34" t="s">
        <v>197</v>
      </c>
      <c r="H9" s="34" t="s">
        <v>198</v>
      </c>
      <c r="I9" s="29" t="s">
        <v>58</v>
      </c>
      <c r="J9" s="52">
        <v>34</v>
      </c>
      <c r="K9" s="54">
        <v>8</v>
      </c>
      <c r="L9" s="54">
        <v>30</v>
      </c>
      <c r="M9" s="58">
        <v>3</v>
      </c>
      <c r="N9" s="52"/>
      <c r="O9" s="52"/>
      <c r="P9" s="52"/>
      <c r="Q9" s="52"/>
      <c r="R9" s="52"/>
    </row>
    <row r="10" spans="1:18" s="36" customFormat="1" ht="15" customHeight="1" x14ac:dyDescent="0.3">
      <c r="A10" s="28">
        <v>401</v>
      </c>
      <c r="B10" s="28" t="s">
        <v>117</v>
      </c>
      <c r="C10" s="29" t="s">
        <v>428</v>
      </c>
      <c r="D10" s="53" t="s">
        <v>473</v>
      </c>
      <c r="E10" s="35" t="s">
        <v>180</v>
      </c>
      <c r="F10" s="35" t="s">
        <v>438</v>
      </c>
      <c r="G10" s="34" t="s">
        <v>446</v>
      </c>
      <c r="H10" s="34" t="s">
        <v>198</v>
      </c>
      <c r="I10" s="29" t="s">
        <v>442</v>
      </c>
      <c r="J10" s="52">
        <v>34</v>
      </c>
      <c r="K10" s="54">
        <v>13</v>
      </c>
      <c r="L10" s="54">
        <v>30</v>
      </c>
      <c r="M10" s="58">
        <v>10</v>
      </c>
      <c r="N10" s="52"/>
      <c r="O10" s="52"/>
      <c r="P10" s="52"/>
      <c r="Q10" s="52"/>
      <c r="R10" s="52"/>
    </row>
    <row r="11" spans="1:18" s="36" customFormat="1" ht="15" customHeight="1" x14ac:dyDescent="0.3">
      <c r="A11" s="28">
        <v>401</v>
      </c>
      <c r="B11" s="28" t="s">
        <v>117</v>
      </c>
      <c r="C11" s="29" t="s">
        <v>428</v>
      </c>
      <c r="D11" s="53" t="s">
        <v>473</v>
      </c>
      <c r="E11" s="35" t="s">
        <v>180</v>
      </c>
      <c r="F11" s="35" t="s">
        <v>438</v>
      </c>
      <c r="G11" s="34" t="s">
        <v>446</v>
      </c>
      <c r="H11" s="34" t="s">
        <v>198</v>
      </c>
      <c r="I11" s="29" t="s">
        <v>58</v>
      </c>
      <c r="J11" s="52">
        <v>34</v>
      </c>
      <c r="K11" s="54">
        <v>10</v>
      </c>
      <c r="L11" s="54">
        <v>30</v>
      </c>
      <c r="M11" s="58">
        <v>8</v>
      </c>
      <c r="N11" s="52"/>
      <c r="O11" s="52"/>
      <c r="P11" s="52"/>
      <c r="Q11" s="52"/>
      <c r="R11" s="52"/>
    </row>
    <row r="12" spans="1:18" s="36" customFormat="1" ht="15" customHeight="1" x14ac:dyDescent="0.3">
      <c r="A12" s="28">
        <v>401</v>
      </c>
      <c r="B12" s="28" t="s">
        <v>117</v>
      </c>
      <c r="C12" s="29" t="s">
        <v>428</v>
      </c>
      <c r="D12" s="53" t="s">
        <v>473</v>
      </c>
      <c r="E12" s="35" t="s">
        <v>180</v>
      </c>
      <c r="F12" s="35" t="s">
        <v>438</v>
      </c>
      <c r="G12" s="53" t="s">
        <v>441</v>
      </c>
      <c r="H12" s="53" t="s">
        <v>198</v>
      </c>
      <c r="I12" s="29" t="s">
        <v>51</v>
      </c>
      <c r="J12" s="52">
        <v>34</v>
      </c>
      <c r="K12" s="54">
        <v>0</v>
      </c>
      <c r="L12" s="54">
        <v>30</v>
      </c>
      <c r="M12" s="58">
        <v>0</v>
      </c>
      <c r="N12" s="52"/>
      <c r="O12" s="52"/>
      <c r="P12" s="52"/>
      <c r="Q12" s="53"/>
      <c r="R12" s="52" t="s">
        <v>185</v>
      </c>
    </row>
    <row r="13" spans="1:18" s="36" customFormat="1" ht="15" customHeight="1" x14ac:dyDescent="0.3">
      <c r="A13" s="35">
        <v>3232</v>
      </c>
      <c r="B13" s="35" t="str">
        <f>VLOOKUP( A13, '1_문헌특성'!A:W, 2, 0)</f>
        <v>Wier (2020)</v>
      </c>
      <c r="C13" s="29" t="s">
        <v>430</v>
      </c>
      <c r="D13" s="53" t="s">
        <v>474</v>
      </c>
      <c r="E13" s="35" t="s">
        <v>180</v>
      </c>
      <c r="F13" s="35" t="s">
        <v>439</v>
      </c>
      <c r="G13" s="35" t="s">
        <v>184</v>
      </c>
      <c r="H13" s="53" t="s">
        <v>198</v>
      </c>
      <c r="I13" s="29" t="s">
        <v>182</v>
      </c>
      <c r="J13" s="52">
        <v>6</v>
      </c>
      <c r="K13" s="52">
        <v>0</v>
      </c>
      <c r="L13" s="52">
        <v>7</v>
      </c>
      <c r="M13" s="52">
        <v>0</v>
      </c>
      <c r="N13" s="52"/>
      <c r="O13" s="52"/>
      <c r="P13" s="52"/>
      <c r="Q13" s="53"/>
      <c r="R13" s="52" t="s">
        <v>185</v>
      </c>
    </row>
    <row r="14" spans="1:18" s="36" customFormat="1" ht="15" customHeight="1" x14ac:dyDescent="0.3">
      <c r="A14" s="35">
        <v>6571</v>
      </c>
      <c r="B14" s="35" t="s">
        <v>59</v>
      </c>
      <c r="C14" s="29" t="s">
        <v>428</v>
      </c>
      <c r="D14" s="53" t="s">
        <v>475</v>
      </c>
      <c r="E14" s="35" t="s">
        <v>180</v>
      </c>
      <c r="F14" s="35" t="s">
        <v>437</v>
      </c>
      <c r="G14" s="28" t="s">
        <v>184</v>
      </c>
      <c r="H14" s="53" t="s">
        <v>198</v>
      </c>
      <c r="I14" s="29" t="s">
        <v>51</v>
      </c>
      <c r="J14" s="52">
        <v>15</v>
      </c>
      <c r="K14" s="52">
        <v>0</v>
      </c>
      <c r="L14" s="52">
        <v>17</v>
      </c>
      <c r="M14" s="52" t="s">
        <v>443</v>
      </c>
      <c r="N14" s="52"/>
      <c r="O14" s="52"/>
      <c r="P14" s="52"/>
      <c r="Q14" s="52"/>
      <c r="R14" s="52"/>
    </row>
    <row r="15" spans="1:18" s="36" customFormat="1" ht="15" customHeight="1" x14ac:dyDescent="0.3">
      <c r="A15" s="34">
        <v>6789</v>
      </c>
      <c r="B15" s="34" t="s">
        <v>227</v>
      </c>
      <c r="C15" s="29" t="s">
        <v>428</v>
      </c>
      <c r="D15" s="53" t="s">
        <v>473</v>
      </c>
      <c r="E15" s="35" t="s">
        <v>180</v>
      </c>
      <c r="F15" s="35" t="s">
        <v>440</v>
      </c>
      <c r="G15" s="35" t="s">
        <v>184</v>
      </c>
      <c r="H15" s="35" t="s">
        <v>303</v>
      </c>
      <c r="I15" s="29" t="s">
        <v>182</v>
      </c>
      <c r="J15" s="52">
        <v>26</v>
      </c>
      <c r="K15" s="52">
        <v>1</v>
      </c>
      <c r="L15" s="52">
        <v>23</v>
      </c>
      <c r="M15" s="52">
        <v>0</v>
      </c>
      <c r="N15" s="52"/>
      <c r="O15" s="52"/>
      <c r="P15" s="52"/>
      <c r="Q15" s="52"/>
      <c r="R15" s="52"/>
    </row>
  </sheetData>
  <sheetProtection algorithmName="SHA-512" hashValue="saYz17zxdlXUEyBzOyzo2aFU6nad6CrklEhnZXu+bYI0NiYn1eCf5CSpgD/wYIva+N/dwDWgJtPMJ4KJ0uYNRg==" saltValue="f0f1TUv2ui0uNHjD3wECGw==" spinCount="100000" sheet="1" objects="1" scenarios="1"/>
  <mergeCells count="14">
    <mergeCell ref="A3:A4"/>
    <mergeCell ref="B3:B4"/>
    <mergeCell ref="F3:F4"/>
    <mergeCell ref="C3:C4"/>
    <mergeCell ref="R3:R4"/>
    <mergeCell ref="O3:P3"/>
    <mergeCell ref="I3:I4"/>
    <mergeCell ref="J3:K3"/>
    <mergeCell ref="L3:M3"/>
    <mergeCell ref="G3:G4"/>
    <mergeCell ref="H3:H4"/>
    <mergeCell ref="Q3:Q4"/>
    <mergeCell ref="D3:D4"/>
    <mergeCell ref="E3:E4"/>
  </mergeCells>
  <phoneticPr fontId="1" type="noConversion"/>
  <pageMargins left="0.7" right="0.7" top="0.75" bottom="0.75" header="0.3" footer="0.3"/>
  <pageSetup paperSize="9" scale="5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4"/>
  <sheetViews>
    <sheetView zoomScaleNormal="100" workbookViewId="0">
      <selection sqref="A1:XFD1048576"/>
    </sheetView>
  </sheetViews>
  <sheetFormatPr defaultRowHeight="15" customHeight="1" x14ac:dyDescent="0.3"/>
  <cols>
    <col min="1" max="1" width="9" style="65"/>
    <col min="2" max="2" width="14.125" style="65" customWidth="1"/>
    <col min="3" max="3" width="9" style="65" customWidth="1"/>
    <col min="4" max="4" width="13" style="65" customWidth="1"/>
    <col min="5" max="16" width="13.625" style="67" customWidth="1"/>
    <col min="17" max="18" width="13.625" style="67" hidden="1" customWidth="1"/>
    <col min="19" max="20" width="13.625" style="67" customWidth="1"/>
    <col min="21" max="22" width="13.625" style="65" customWidth="1"/>
    <col min="23" max="16384" width="9" style="65"/>
  </cols>
  <sheetData>
    <row r="1" spans="1:22" ht="30" customHeight="1" x14ac:dyDescent="0.3">
      <c r="A1" s="66" t="s">
        <v>481</v>
      </c>
    </row>
    <row r="2" spans="1:22" ht="15" customHeight="1" thickBot="1" x14ac:dyDescent="0.35">
      <c r="E2" s="68" t="s">
        <v>107</v>
      </c>
    </row>
    <row r="3" spans="1:22" s="69" customFormat="1" ht="15" customHeight="1" x14ac:dyDescent="0.3">
      <c r="A3" s="122" t="s">
        <v>49</v>
      </c>
      <c r="B3" s="124" t="s">
        <v>38</v>
      </c>
      <c r="C3" s="126" t="s">
        <v>48</v>
      </c>
      <c r="D3" s="126" t="s">
        <v>68</v>
      </c>
      <c r="E3" s="120" t="s">
        <v>93</v>
      </c>
      <c r="F3" s="120" t="s">
        <v>92</v>
      </c>
      <c r="G3" s="120" t="s">
        <v>94</v>
      </c>
      <c r="H3" s="120" t="s">
        <v>103</v>
      </c>
      <c r="I3" s="120" t="s">
        <v>399</v>
      </c>
      <c r="J3" s="120" t="s">
        <v>102</v>
      </c>
      <c r="K3" s="120" t="s">
        <v>400</v>
      </c>
      <c r="L3" s="120" t="s">
        <v>101</v>
      </c>
      <c r="M3" s="120" t="s">
        <v>95</v>
      </c>
      <c r="N3" s="120" t="s">
        <v>100</v>
      </c>
      <c r="O3" s="120" t="s">
        <v>96</v>
      </c>
      <c r="P3" s="120" t="s">
        <v>99</v>
      </c>
      <c r="Q3" s="120" t="s">
        <v>108</v>
      </c>
      <c r="R3" s="120" t="s">
        <v>98</v>
      </c>
      <c r="S3" s="120" t="s">
        <v>109</v>
      </c>
      <c r="T3" s="120" t="s">
        <v>97</v>
      </c>
      <c r="U3" s="120" t="s">
        <v>191</v>
      </c>
      <c r="V3" s="128" t="s">
        <v>192</v>
      </c>
    </row>
    <row r="4" spans="1:22" s="69" customFormat="1" ht="46.5" customHeight="1" x14ac:dyDescent="0.3">
      <c r="A4" s="123"/>
      <c r="B4" s="125"/>
      <c r="C4" s="127"/>
      <c r="D4" s="127"/>
      <c r="E4" s="121"/>
      <c r="F4" s="121"/>
      <c r="G4" s="121"/>
      <c r="H4" s="121"/>
      <c r="I4" s="121"/>
      <c r="J4" s="121"/>
      <c r="K4" s="121"/>
      <c r="L4" s="121"/>
      <c r="M4" s="121"/>
      <c r="N4" s="121"/>
      <c r="O4" s="121"/>
      <c r="P4" s="121"/>
      <c r="Q4" s="121"/>
      <c r="R4" s="121"/>
      <c r="S4" s="121"/>
      <c r="T4" s="121"/>
      <c r="U4" s="121"/>
      <c r="V4" s="129"/>
    </row>
    <row r="5" spans="1:22" s="77" customFormat="1" ht="15" customHeight="1" x14ac:dyDescent="0.3">
      <c r="A5" s="70">
        <v>144</v>
      </c>
      <c r="B5" s="71" t="s">
        <v>189</v>
      </c>
      <c r="C5" s="72" t="s">
        <v>428</v>
      </c>
      <c r="D5" s="73" t="s">
        <v>429</v>
      </c>
      <c r="E5" s="74" t="s">
        <v>105</v>
      </c>
      <c r="F5" s="75" t="s">
        <v>304</v>
      </c>
      <c r="G5" s="74" t="s">
        <v>105</v>
      </c>
      <c r="H5" s="75" t="s">
        <v>304</v>
      </c>
      <c r="I5" s="74" t="s">
        <v>105</v>
      </c>
      <c r="J5" s="75" t="s">
        <v>305</v>
      </c>
      <c r="K5" s="74" t="s">
        <v>105</v>
      </c>
      <c r="L5" s="72" t="s">
        <v>306</v>
      </c>
      <c r="M5" s="74" t="s">
        <v>105</v>
      </c>
      <c r="N5" s="75" t="s">
        <v>307</v>
      </c>
      <c r="O5" s="74" t="s">
        <v>105</v>
      </c>
      <c r="P5" s="75" t="s">
        <v>489</v>
      </c>
      <c r="Q5" s="74" t="s">
        <v>20</v>
      </c>
      <c r="R5" s="72"/>
      <c r="S5" s="74" t="s">
        <v>105</v>
      </c>
      <c r="T5" s="75" t="s">
        <v>308</v>
      </c>
      <c r="U5" s="74" t="s">
        <v>401</v>
      </c>
      <c r="V5" s="76"/>
    </row>
    <row r="6" spans="1:22" s="77" customFormat="1" ht="15" customHeight="1" x14ac:dyDescent="0.3">
      <c r="A6" s="70">
        <v>401</v>
      </c>
      <c r="B6" s="71" t="s">
        <v>117</v>
      </c>
      <c r="C6" s="72" t="s">
        <v>428</v>
      </c>
      <c r="D6" s="73" t="s">
        <v>431</v>
      </c>
      <c r="E6" s="74" t="s">
        <v>122</v>
      </c>
      <c r="F6" s="75" t="s">
        <v>143</v>
      </c>
      <c r="G6" s="74" t="s">
        <v>122</v>
      </c>
      <c r="H6" s="75" t="s">
        <v>113</v>
      </c>
      <c r="I6" s="74" t="s">
        <v>122</v>
      </c>
      <c r="J6" s="75" t="s">
        <v>144</v>
      </c>
      <c r="K6" s="74" t="s">
        <v>122</v>
      </c>
      <c r="L6" s="72" t="s">
        <v>144</v>
      </c>
      <c r="M6" s="74" t="s">
        <v>122</v>
      </c>
      <c r="N6" s="75" t="s">
        <v>145</v>
      </c>
      <c r="O6" s="74" t="s">
        <v>105</v>
      </c>
      <c r="P6" s="75" t="s">
        <v>200</v>
      </c>
      <c r="Q6" s="74" t="s">
        <v>147</v>
      </c>
      <c r="R6" s="72"/>
      <c r="S6" s="74" t="s">
        <v>122</v>
      </c>
      <c r="T6" s="75" t="s">
        <v>148</v>
      </c>
      <c r="U6" s="74" t="s">
        <v>193</v>
      </c>
      <c r="V6" s="76"/>
    </row>
    <row r="7" spans="1:22" s="77" customFormat="1" ht="15" customHeight="1" x14ac:dyDescent="0.3">
      <c r="A7" s="70">
        <v>494</v>
      </c>
      <c r="B7" s="71" t="s">
        <v>118</v>
      </c>
      <c r="C7" s="72" t="s">
        <v>428</v>
      </c>
      <c r="D7" s="73" t="s">
        <v>432</v>
      </c>
      <c r="E7" s="74" t="s">
        <v>122</v>
      </c>
      <c r="F7" s="75" t="s">
        <v>156</v>
      </c>
      <c r="G7" s="74" t="s">
        <v>122</v>
      </c>
      <c r="H7" s="75" t="s">
        <v>157</v>
      </c>
      <c r="I7" s="74" t="s">
        <v>122</v>
      </c>
      <c r="J7" s="75" t="s">
        <v>110</v>
      </c>
      <c r="K7" s="74" t="s">
        <v>122</v>
      </c>
      <c r="L7" s="72" t="s">
        <v>158</v>
      </c>
      <c r="M7" s="74" t="s">
        <v>105</v>
      </c>
      <c r="N7" s="75" t="s">
        <v>199</v>
      </c>
      <c r="O7" s="74" t="s">
        <v>122</v>
      </c>
      <c r="P7" s="75" t="s">
        <v>160</v>
      </c>
      <c r="Q7" s="74" t="s">
        <v>147</v>
      </c>
      <c r="R7" s="72"/>
      <c r="S7" s="74" t="s">
        <v>122</v>
      </c>
      <c r="T7" s="75" t="s">
        <v>161</v>
      </c>
      <c r="U7" s="74" t="s">
        <v>193</v>
      </c>
      <c r="V7" s="76"/>
    </row>
    <row r="8" spans="1:22" s="77" customFormat="1" ht="15" customHeight="1" x14ac:dyDescent="0.3">
      <c r="A8" s="70">
        <v>3047</v>
      </c>
      <c r="B8" s="71" t="s">
        <v>119</v>
      </c>
      <c r="C8" s="72" t="s">
        <v>428</v>
      </c>
      <c r="D8" s="73" t="s">
        <v>433</v>
      </c>
      <c r="E8" s="74" t="s">
        <v>146</v>
      </c>
      <c r="F8" s="75" t="s">
        <v>177</v>
      </c>
      <c r="G8" s="74" t="s">
        <v>146</v>
      </c>
      <c r="H8" s="75" t="s">
        <v>177</v>
      </c>
      <c r="I8" s="74" t="s">
        <v>122</v>
      </c>
      <c r="J8" s="75" t="s">
        <v>110</v>
      </c>
      <c r="K8" s="74" t="s">
        <v>122</v>
      </c>
      <c r="L8" s="72" t="s">
        <v>110</v>
      </c>
      <c r="M8" s="74" t="s">
        <v>122</v>
      </c>
      <c r="N8" s="75" t="s">
        <v>173</v>
      </c>
      <c r="O8" s="74" t="s">
        <v>122</v>
      </c>
      <c r="P8" s="75" t="s">
        <v>111</v>
      </c>
      <c r="Q8" s="74" t="s">
        <v>147</v>
      </c>
      <c r="R8" s="72"/>
      <c r="S8" s="74" t="s">
        <v>122</v>
      </c>
      <c r="T8" s="75" t="s">
        <v>174</v>
      </c>
      <c r="U8" s="74" t="s">
        <v>193</v>
      </c>
      <c r="V8" s="76"/>
    </row>
    <row r="9" spans="1:22" s="77" customFormat="1" ht="15" customHeight="1" x14ac:dyDescent="0.3">
      <c r="A9" s="78">
        <v>3232</v>
      </c>
      <c r="B9" s="79" t="s">
        <v>178</v>
      </c>
      <c r="C9" s="130" t="s">
        <v>430</v>
      </c>
      <c r="D9" s="131" t="s">
        <v>434</v>
      </c>
      <c r="E9" s="132" t="s">
        <v>106</v>
      </c>
      <c r="F9" s="133" t="s">
        <v>483</v>
      </c>
      <c r="G9" s="132" t="s">
        <v>104</v>
      </c>
      <c r="H9" s="133" t="s">
        <v>125</v>
      </c>
      <c r="I9" s="132" t="s">
        <v>105</v>
      </c>
      <c r="J9" s="133" t="s">
        <v>186</v>
      </c>
      <c r="K9" s="132" t="s">
        <v>105</v>
      </c>
      <c r="L9" s="134" t="s">
        <v>187</v>
      </c>
      <c r="M9" s="132" t="s">
        <v>106</v>
      </c>
      <c r="N9" s="133" t="s">
        <v>404</v>
      </c>
      <c r="O9" s="132" t="s">
        <v>105</v>
      </c>
      <c r="P9" s="133" t="s">
        <v>403</v>
      </c>
      <c r="Q9" s="132" t="s">
        <v>20</v>
      </c>
      <c r="R9" s="80"/>
      <c r="S9" s="132" t="s">
        <v>105</v>
      </c>
      <c r="T9" s="133" t="s">
        <v>490</v>
      </c>
      <c r="U9" s="132" t="s">
        <v>106</v>
      </c>
      <c r="V9" s="135" t="s">
        <v>188</v>
      </c>
    </row>
    <row r="10" spans="1:22" s="77" customFormat="1" ht="15" customHeight="1" x14ac:dyDescent="0.3">
      <c r="A10" s="81">
        <v>4639</v>
      </c>
      <c r="B10" s="79" t="s">
        <v>377</v>
      </c>
      <c r="C10" s="130"/>
      <c r="D10" s="131"/>
      <c r="E10" s="132"/>
      <c r="F10" s="133"/>
      <c r="G10" s="132"/>
      <c r="H10" s="133"/>
      <c r="I10" s="132"/>
      <c r="J10" s="133"/>
      <c r="K10" s="132"/>
      <c r="L10" s="134"/>
      <c r="M10" s="132"/>
      <c r="N10" s="133"/>
      <c r="O10" s="132"/>
      <c r="P10" s="133"/>
      <c r="Q10" s="132"/>
      <c r="R10" s="80"/>
      <c r="S10" s="132"/>
      <c r="T10" s="133"/>
      <c r="U10" s="132"/>
      <c r="V10" s="135"/>
    </row>
    <row r="11" spans="1:22" s="77" customFormat="1" ht="15" customHeight="1" x14ac:dyDescent="0.3">
      <c r="A11" s="70">
        <v>6571</v>
      </c>
      <c r="B11" s="71" t="s">
        <v>59</v>
      </c>
      <c r="C11" s="72" t="s">
        <v>428</v>
      </c>
      <c r="D11" s="73" t="s">
        <v>435</v>
      </c>
      <c r="E11" s="74" t="s">
        <v>105</v>
      </c>
      <c r="F11" s="75" t="s">
        <v>112</v>
      </c>
      <c r="G11" s="74" t="s">
        <v>114</v>
      </c>
      <c r="H11" s="75" t="s">
        <v>113</v>
      </c>
      <c r="I11" s="74" t="s">
        <v>105</v>
      </c>
      <c r="J11" s="75" t="s">
        <v>110</v>
      </c>
      <c r="K11" s="74" t="s">
        <v>105</v>
      </c>
      <c r="L11" s="72" t="s">
        <v>110</v>
      </c>
      <c r="M11" s="74" t="s">
        <v>106</v>
      </c>
      <c r="N11" s="75" t="s">
        <v>115</v>
      </c>
      <c r="O11" s="74" t="s">
        <v>105</v>
      </c>
      <c r="P11" s="75" t="s">
        <v>111</v>
      </c>
      <c r="Q11" s="74" t="s">
        <v>20</v>
      </c>
      <c r="R11" s="72"/>
      <c r="S11" s="74" t="s">
        <v>105</v>
      </c>
      <c r="T11" s="75" t="s">
        <v>116</v>
      </c>
      <c r="U11" s="74" t="s">
        <v>193</v>
      </c>
      <c r="V11" s="76"/>
    </row>
    <row r="12" spans="1:22" s="77" customFormat="1" ht="15" customHeight="1" x14ac:dyDescent="0.3">
      <c r="A12" s="70">
        <v>6572</v>
      </c>
      <c r="B12" s="71" t="s">
        <v>219</v>
      </c>
      <c r="C12" s="72" t="s">
        <v>428</v>
      </c>
      <c r="D12" s="73" t="s">
        <v>429</v>
      </c>
      <c r="E12" s="74" t="s">
        <v>105</v>
      </c>
      <c r="F12" s="75" t="s">
        <v>402</v>
      </c>
      <c r="G12" s="74" t="s">
        <v>114</v>
      </c>
      <c r="H12" s="75" t="s">
        <v>113</v>
      </c>
      <c r="I12" s="74" t="s">
        <v>105</v>
      </c>
      <c r="J12" s="75" t="s">
        <v>110</v>
      </c>
      <c r="K12" s="74" t="s">
        <v>105</v>
      </c>
      <c r="L12" s="72" t="s">
        <v>309</v>
      </c>
      <c r="M12" s="74" t="s">
        <v>105</v>
      </c>
      <c r="N12" s="75" t="s">
        <v>487</v>
      </c>
      <c r="O12" s="74" t="s">
        <v>106</v>
      </c>
      <c r="P12" s="75" t="s">
        <v>405</v>
      </c>
      <c r="Q12" s="74" t="s">
        <v>20</v>
      </c>
      <c r="R12" s="72"/>
      <c r="S12" s="74" t="s">
        <v>106</v>
      </c>
      <c r="T12" s="82" t="s">
        <v>408</v>
      </c>
      <c r="U12" s="74" t="s">
        <v>401</v>
      </c>
      <c r="V12" s="76"/>
    </row>
    <row r="13" spans="1:22" s="77" customFormat="1" ht="15" customHeight="1" x14ac:dyDescent="0.3">
      <c r="A13" s="70">
        <v>6626</v>
      </c>
      <c r="B13" s="71" t="s">
        <v>222</v>
      </c>
      <c r="C13" s="72" t="s">
        <v>428</v>
      </c>
      <c r="D13" s="73" t="s">
        <v>429</v>
      </c>
      <c r="E13" s="74" t="s">
        <v>105</v>
      </c>
      <c r="F13" s="75" t="s">
        <v>310</v>
      </c>
      <c r="G13" s="74" t="s">
        <v>114</v>
      </c>
      <c r="H13" s="75" t="s">
        <v>485</v>
      </c>
      <c r="I13" s="74" t="s">
        <v>105</v>
      </c>
      <c r="J13" s="75" t="s">
        <v>311</v>
      </c>
      <c r="K13" s="74" t="s">
        <v>105</v>
      </c>
      <c r="L13" s="72" t="s">
        <v>486</v>
      </c>
      <c r="M13" s="74" t="s">
        <v>105</v>
      </c>
      <c r="N13" s="75" t="s">
        <v>312</v>
      </c>
      <c r="O13" s="74" t="s">
        <v>105</v>
      </c>
      <c r="P13" s="75" t="s">
        <v>111</v>
      </c>
      <c r="Q13" s="74" t="s">
        <v>20</v>
      </c>
      <c r="R13" s="72"/>
      <c r="S13" s="74" t="s">
        <v>105</v>
      </c>
      <c r="T13" s="75" t="s">
        <v>313</v>
      </c>
      <c r="U13" s="74" t="s">
        <v>401</v>
      </c>
      <c r="V13" s="76"/>
    </row>
    <row r="14" spans="1:22" s="77" customFormat="1" ht="15" customHeight="1" thickBot="1" x14ac:dyDescent="0.35">
      <c r="A14" s="83">
        <v>6789</v>
      </c>
      <c r="B14" s="84" t="s">
        <v>227</v>
      </c>
      <c r="C14" s="85" t="s">
        <v>428</v>
      </c>
      <c r="D14" s="86" t="s">
        <v>429</v>
      </c>
      <c r="E14" s="87" t="s">
        <v>105</v>
      </c>
      <c r="F14" s="88" t="s">
        <v>314</v>
      </c>
      <c r="G14" s="87" t="s">
        <v>114</v>
      </c>
      <c r="H14" s="88" t="s">
        <v>484</v>
      </c>
      <c r="I14" s="87" t="s">
        <v>105</v>
      </c>
      <c r="J14" s="88" t="s">
        <v>315</v>
      </c>
      <c r="K14" s="87" t="s">
        <v>105</v>
      </c>
      <c r="L14" s="85" t="s">
        <v>316</v>
      </c>
      <c r="M14" s="87" t="s">
        <v>105</v>
      </c>
      <c r="N14" s="88" t="s">
        <v>488</v>
      </c>
      <c r="O14" s="87" t="s">
        <v>106</v>
      </c>
      <c r="P14" s="89" t="s">
        <v>406</v>
      </c>
      <c r="Q14" s="87" t="s">
        <v>20</v>
      </c>
      <c r="R14" s="85"/>
      <c r="S14" s="87" t="s">
        <v>105</v>
      </c>
      <c r="T14" s="88" t="s">
        <v>407</v>
      </c>
      <c r="U14" s="87" t="s">
        <v>401</v>
      </c>
      <c r="V14" s="90"/>
    </row>
    <row r="15" spans="1:22" s="91" customFormat="1" ht="15" customHeight="1" x14ac:dyDescent="0.3"/>
    <row r="16" spans="1:22" s="91" customFormat="1" ht="15" customHeight="1" x14ac:dyDescent="0.3"/>
    <row r="17" s="91" customFormat="1" ht="15" customHeight="1" x14ac:dyDescent="0.3"/>
    <row r="18" s="91" customFormat="1" ht="15" customHeight="1" x14ac:dyDescent="0.3"/>
    <row r="19" s="91" customFormat="1" ht="15" customHeight="1" x14ac:dyDescent="0.3"/>
    <row r="20" s="91" customFormat="1" ht="15" customHeight="1" x14ac:dyDescent="0.3"/>
    <row r="21" s="91" customFormat="1" ht="15" customHeight="1" x14ac:dyDescent="0.3"/>
    <row r="22" s="91" customFormat="1" ht="15" customHeight="1" x14ac:dyDescent="0.3"/>
    <row r="23" s="91" customFormat="1" ht="15" customHeight="1" x14ac:dyDescent="0.3"/>
    <row r="24" s="91" customFormat="1" ht="15" customHeight="1" x14ac:dyDescent="0.3"/>
    <row r="25" s="91" customFormat="1" ht="15" customHeight="1" x14ac:dyDescent="0.3"/>
    <row r="26" s="91" customFormat="1" ht="15" customHeight="1" x14ac:dyDescent="0.3"/>
    <row r="27" s="91" customFormat="1" ht="15" customHeight="1" x14ac:dyDescent="0.3"/>
    <row r="28" s="91" customFormat="1" ht="15" customHeight="1" x14ac:dyDescent="0.3"/>
    <row r="29" s="91" customFormat="1" ht="15" customHeight="1" x14ac:dyDescent="0.3"/>
    <row r="30" s="91" customFormat="1" ht="15" customHeight="1" x14ac:dyDescent="0.3"/>
    <row r="31" s="91" customFormat="1" ht="15" customHeight="1" x14ac:dyDescent="0.3"/>
    <row r="32" s="91" customFormat="1" ht="15" customHeight="1" x14ac:dyDescent="0.3"/>
    <row r="33" s="91" customFormat="1" ht="15" customHeight="1" x14ac:dyDescent="0.3"/>
    <row r="34" s="91" customFormat="1" ht="15" customHeight="1" x14ac:dyDescent="0.3"/>
    <row r="35" s="91" customFormat="1" ht="15" customHeight="1" x14ac:dyDescent="0.3"/>
    <row r="36" s="91" customFormat="1" ht="15" customHeight="1" x14ac:dyDescent="0.3"/>
    <row r="37" s="91" customFormat="1" ht="15" customHeight="1" x14ac:dyDescent="0.3"/>
    <row r="38" s="91" customFormat="1" ht="15" customHeight="1" x14ac:dyDescent="0.3"/>
    <row r="39" s="91" customFormat="1" ht="15" customHeight="1" x14ac:dyDescent="0.3"/>
    <row r="40" s="91" customFormat="1" ht="15" customHeight="1" x14ac:dyDescent="0.3"/>
    <row r="41" s="91" customFormat="1" ht="15" customHeight="1" x14ac:dyDescent="0.3"/>
    <row r="42" s="91" customFormat="1" ht="15" customHeight="1" x14ac:dyDescent="0.3"/>
    <row r="43" s="91" customFormat="1" ht="15" customHeight="1" x14ac:dyDescent="0.3"/>
    <row r="44" s="91" customFormat="1" ht="15" customHeight="1" x14ac:dyDescent="0.3"/>
    <row r="45" s="91" customFormat="1" ht="15" customHeight="1" x14ac:dyDescent="0.3"/>
    <row r="46" s="91" customFormat="1" ht="15" customHeight="1" x14ac:dyDescent="0.3"/>
    <row r="47" s="91" customFormat="1" ht="15" customHeight="1" x14ac:dyDescent="0.3"/>
    <row r="48" s="91" customFormat="1" ht="15" customHeight="1" x14ac:dyDescent="0.3"/>
    <row r="49" s="91" customFormat="1" ht="15" customHeight="1" x14ac:dyDescent="0.3"/>
    <row r="50" s="91" customFormat="1" ht="15" customHeight="1" x14ac:dyDescent="0.3"/>
    <row r="51" s="91" customFormat="1" ht="15" customHeight="1" x14ac:dyDescent="0.3"/>
    <row r="52" s="91" customFormat="1" ht="15" customHeight="1" x14ac:dyDescent="0.3"/>
    <row r="53" s="91" customFormat="1" ht="15" customHeight="1" x14ac:dyDescent="0.3"/>
    <row r="54" s="91" customFormat="1" ht="15" customHeight="1" x14ac:dyDescent="0.3"/>
    <row r="55" s="91" customFormat="1" ht="15" customHeight="1" x14ac:dyDescent="0.3"/>
    <row r="56" s="91" customFormat="1" ht="15" customHeight="1" x14ac:dyDescent="0.3"/>
    <row r="57" s="91" customFormat="1" ht="15" customHeight="1" x14ac:dyDescent="0.3"/>
    <row r="58" s="91" customFormat="1" ht="15" customHeight="1" x14ac:dyDescent="0.3"/>
    <row r="59" s="91" customFormat="1" ht="15" customHeight="1" x14ac:dyDescent="0.3"/>
    <row r="60" s="91" customFormat="1" ht="15" customHeight="1" x14ac:dyDescent="0.3"/>
    <row r="61" s="91" customFormat="1" ht="15" customHeight="1" x14ac:dyDescent="0.3"/>
    <row r="62" s="91" customFormat="1" ht="15" customHeight="1" x14ac:dyDescent="0.3"/>
    <row r="63" s="91" customFormat="1" ht="15" customHeight="1" x14ac:dyDescent="0.3"/>
    <row r="64" s="91" customFormat="1" ht="15" customHeight="1" x14ac:dyDescent="0.3"/>
    <row r="65" s="91" customFormat="1" ht="15" customHeight="1" x14ac:dyDescent="0.3"/>
    <row r="66" s="91" customFormat="1" ht="15" customHeight="1" x14ac:dyDescent="0.3"/>
    <row r="67" s="91" customFormat="1" ht="15" customHeight="1" x14ac:dyDescent="0.3"/>
    <row r="68" s="91" customFormat="1" ht="15" customHeight="1" x14ac:dyDescent="0.3"/>
    <row r="69" s="91" customFormat="1" ht="15" customHeight="1" x14ac:dyDescent="0.3"/>
    <row r="70" s="91" customFormat="1" ht="15" customHeight="1" x14ac:dyDescent="0.3"/>
    <row r="71" s="91" customFormat="1" ht="15" customHeight="1" x14ac:dyDescent="0.3"/>
    <row r="72" s="91" customFormat="1" ht="15" customHeight="1" x14ac:dyDescent="0.3"/>
    <row r="73" s="91" customFormat="1" ht="15" customHeight="1" x14ac:dyDescent="0.3"/>
    <row r="74" s="91" customFormat="1" ht="15" customHeight="1" x14ac:dyDescent="0.3"/>
    <row r="75" s="91" customFormat="1" ht="15" customHeight="1" x14ac:dyDescent="0.3"/>
    <row r="76" s="91" customFormat="1" ht="15" customHeight="1" x14ac:dyDescent="0.3"/>
    <row r="77" s="91" customFormat="1" ht="15" customHeight="1" x14ac:dyDescent="0.3"/>
    <row r="78" s="91" customFormat="1" ht="15" customHeight="1" x14ac:dyDescent="0.3"/>
    <row r="79" s="91" customFormat="1" ht="15" customHeight="1" x14ac:dyDescent="0.3"/>
    <row r="80" s="91" customFormat="1" ht="15" customHeight="1" x14ac:dyDescent="0.3"/>
    <row r="81" s="91" customFormat="1" ht="15" customHeight="1" x14ac:dyDescent="0.3"/>
    <row r="82" s="91" customFormat="1" ht="15" customHeight="1" x14ac:dyDescent="0.3"/>
    <row r="83" s="91" customFormat="1" ht="15" customHeight="1" x14ac:dyDescent="0.3"/>
    <row r="84" s="91" customFormat="1" ht="15" customHeight="1" x14ac:dyDescent="0.3"/>
    <row r="85" s="91" customFormat="1" ht="15" customHeight="1" x14ac:dyDescent="0.3"/>
    <row r="86" s="91" customFormat="1" ht="15" customHeight="1" x14ac:dyDescent="0.3"/>
    <row r="87" s="91" customFormat="1" ht="15" customHeight="1" x14ac:dyDescent="0.3"/>
    <row r="88" s="91" customFormat="1" ht="15" customHeight="1" x14ac:dyDescent="0.3"/>
    <row r="89" s="91" customFormat="1" ht="15" customHeight="1" x14ac:dyDescent="0.3"/>
    <row r="90" s="91" customFormat="1" ht="15" customHeight="1" x14ac:dyDescent="0.3"/>
    <row r="91" s="91" customFormat="1" ht="15" customHeight="1" x14ac:dyDescent="0.3"/>
    <row r="92" s="91" customFormat="1" ht="15" customHeight="1" x14ac:dyDescent="0.3"/>
    <row r="93" s="91" customFormat="1" ht="15" customHeight="1" x14ac:dyDescent="0.3"/>
    <row r="94" s="91" customFormat="1" ht="15" customHeight="1" x14ac:dyDescent="0.3"/>
    <row r="95" s="91" customFormat="1" ht="15" customHeight="1" x14ac:dyDescent="0.3"/>
    <row r="96" s="91" customFormat="1" ht="15" customHeight="1" x14ac:dyDescent="0.3"/>
    <row r="97" s="91" customFormat="1" ht="15" customHeight="1" x14ac:dyDescent="0.3"/>
    <row r="98" s="91" customFormat="1" ht="15" customHeight="1" x14ac:dyDescent="0.3"/>
    <row r="99" s="91" customFormat="1" ht="15" customHeight="1" x14ac:dyDescent="0.3"/>
    <row r="100" s="91" customFormat="1" ht="15" customHeight="1" x14ac:dyDescent="0.3"/>
    <row r="101" s="91" customFormat="1" ht="15" customHeight="1" x14ac:dyDescent="0.3"/>
    <row r="102" s="91" customFormat="1" ht="15" customHeight="1" x14ac:dyDescent="0.3"/>
    <row r="103" s="91" customFormat="1" ht="15" customHeight="1" x14ac:dyDescent="0.3"/>
    <row r="104" s="91" customFormat="1" ht="15" customHeight="1" x14ac:dyDescent="0.3"/>
    <row r="105" s="91" customFormat="1" ht="15" customHeight="1" x14ac:dyDescent="0.3"/>
    <row r="106" s="91" customFormat="1" ht="15" customHeight="1" x14ac:dyDescent="0.3"/>
    <row r="107" s="91" customFormat="1" ht="15" customHeight="1" x14ac:dyDescent="0.3"/>
    <row r="108" s="91" customFormat="1" ht="15" customHeight="1" x14ac:dyDescent="0.3"/>
    <row r="109" s="91" customFormat="1" ht="15" customHeight="1" x14ac:dyDescent="0.3"/>
    <row r="110" s="91" customFormat="1" ht="15" customHeight="1" x14ac:dyDescent="0.3"/>
    <row r="111" s="91" customFormat="1" ht="15" customHeight="1" x14ac:dyDescent="0.3"/>
    <row r="112" s="91" customFormat="1" ht="15" customHeight="1" x14ac:dyDescent="0.3"/>
    <row r="113" s="91" customFormat="1" ht="15" customHeight="1" x14ac:dyDescent="0.3"/>
    <row r="114" s="91" customFormat="1" ht="15" customHeight="1" x14ac:dyDescent="0.3"/>
    <row r="115" s="91" customFormat="1" ht="15" customHeight="1" x14ac:dyDescent="0.3"/>
    <row r="116" s="91" customFormat="1" ht="15" customHeight="1" x14ac:dyDescent="0.3"/>
    <row r="117" s="91" customFormat="1" ht="15" customHeight="1" x14ac:dyDescent="0.3"/>
    <row r="118" s="91" customFormat="1" ht="15" customHeight="1" x14ac:dyDescent="0.3"/>
    <row r="119" s="91" customFormat="1" ht="15" customHeight="1" x14ac:dyDescent="0.3"/>
    <row r="120" s="91" customFormat="1" ht="15" customHeight="1" x14ac:dyDescent="0.3"/>
    <row r="121" s="91" customFormat="1" ht="15" customHeight="1" x14ac:dyDescent="0.3"/>
    <row r="122" s="91" customFormat="1" ht="15" customHeight="1" x14ac:dyDescent="0.3"/>
    <row r="123" s="91" customFormat="1" ht="15" customHeight="1" x14ac:dyDescent="0.3"/>
    <row r="124" s="91" customFormat="1" ht="15" customHeight="1" x14ac:dyDescent="0.3"/>
    <row r="125" s="91" customFormat="1" ht="15" customHeight="1" x14ac:dyDescent="0.3"/>
    <row r="126" s="91" customFormat="1" ht="15" customHeight="1" x14ac:dyDescent="0.3"/>
    <row r="127" s="91" customFormat="1" ht="15" customHeight="1" x14ac:dyDescent="0.3"/>
    <row r="128" s="91" customFormat="1" ht="15" customHeight="1" x14ac:dyDescent="0.3"/>
    <row r="129" s="91" customFormat="1" ht="15" customHeight="1" x14ac:dyDescent="0.3"/>
    <row r="130" s="91" customFormat="1" ht="15" customHeight="1" x14ac:dyDescent="0.3"/>
    <row r="131" s="91" customFormat="1" ht="15" customHeight="1" x14ac:dyDescent="0.3"/>
    <row r="132" s="91" customFormat="1" ht="15" customHeight="1" x14ac:dyDescent="0.3"/>
    <row r="133" s="91" customFormat="1" ht="15" customHeight="1" x14ac:dyDescent="0.3"/>
    <row r="134" s="91" customFormat="1" ht="15" customHeight="1" x14ac:dyDescent="0.3"/>
    <row r="135" s="91" customFormat="1" ht="15" customHeight="1" x14ac:dyDescent="0.3"/>
    <row r="136" s="91" customFormat="1" ht="15" customHeight="1" x14ac:dyDescent="0.3"/>
    <row r="137" s="91" customFormat="1" ht="15" customHeight="1" x14ac:dyDescent="0.3"/>
    <row r="138" s="91" customFormat="1" ht="15" customHeight="1" x14ac:dyDescent="0.3"/>
    <row r="139" s="91" customFormat="1" ht="15" customHeight="1" x14ac:dyDescent="0.3"/>
    <row r="140" s="91" customFormat="1" ht="15" customHeight="1" x14ac:dyDescent="0.3"/>
    <row r="141" s="91" customFormat="1" ht="15" customHeight="1" x14ac:dyDescent="0.3"/>
    <row r="142" s="91" customFormat="1" ht="15" customHeight="1" x14ac:dyDescent="0.3"/>
    <row r="143" s="91" customFormat="1" ht="15" customHeight="1" x14ac:dyDescent="0.3"/>
    <row r="144" s="91" customFormat="1" ht="15" customHeight="1" x14ac:dyDescent="0.3"/>
    <row r="145" s="91" customFormat="1" ht="15" customHeight="1" x14ac:dyDescent="0.3"/>
    <row r="146" s="91" customFormat="1" ht="15" customHeight="1" x14ac:dyDescent="0.3"/>
    <row r="147" s="91" customFormat="1" ht="15" customHeight="1" x14ac:dyDescent="0.3"/>
    <row r="148" s="91" customFormat="1" ht="15" customHeight="1" x14ac:dyDescent="0.3"/>
    <row r="149" s="91" customFormat="1" ht="15" customHeight="1" x14ac:dyDescent="0.3"/>
    <row r="150" s="91" customFormat="1" ht="15" customHeight="1" x14ac:dyDescent="0.3"/>
    <row r="151" s="91" customFormat="1" ht="15" customHeight="1" x14ac:dyDescent="0.3"/>
    <row r="152" s="91" customFormat="1" ht="15" customHeight="1" x14ac:dyDescent="0.3"/>
    <row r="153" s="91" customFormat="1" ht="15" customHeight="1" x14ac:dyDescent="0.3"/>
    <row r="154" s="91" customFormat="1" ht="15" customHeight="1" x14ac:dyDescent="0.3"/>
    <row r="155" s="91" customFormat="1" ht="15" customHeight="1" x14ac:dyDescent="0.3"/>
    <row r="156" s="91" customFormat="1" ht="15" customHeight="1" x14ac:dyDescent="0.3"/>
    <row r="157" s="91" customFormat="1" ht="15" customHeight="1" x14ac:dyDescent="0.3"/>
    <row r="158" s="91" customFormat="1" ht="15" customHeight="1" x14ac:dyDescent="0.3"/>
    <row r="159" s="91" customFormat="1" ht="15" customHeight="1" x14ac:dyDescent="0.3"/>
    <row r="160" s="91" customFormat="1" ht="15" customHeight="1" x14ac:dyDescent="0.3"/>
    <row r="161" s="91" customFormat="1" ht="15" customHeight="1" x14ac:dyDescent="0.3"/>
    <row r="162" s="91" customFormat="1" ht="15" customHeight="1" x14ac:dyDescent="0.3"/>
    <row r="163" s="91" customFormat="1" ht="15" customHeight="1" x14ac:dyDescent="0.3"/>
    <row r="164" s="91" customFormat="1" ht="15" customHeight="1" x14ac:dyDescent="0.3"/>
    <row r="165" s="91" customFormat="1" ht="15" customHeight="1" x14ac:dyDescent="0.3"/>
    <row r="166" s="91" customFormat="1" ht="15" customHeight="1" x14ac:dyDescent="0.3"/>
    <row r="167" s="91" customFormat="1" ht="15" customHeight="1" x14ac:dyDescent="0.3"/>
    <row r="168" s="91" customFormat="1" ht="15" customHeight="1" x14ac:dyDescent="0.3"/>
    <row r="169" s="91" customFormat="1" ht="15" customHeight="1" x14ac:dyDescent="0.3"/>
    <row r="170" s="91" customFormat="1" ht="15" customHeight="1" x14ac:dyDescent="0.3"/>
    <row r="171" s="91" customFormat="1" ht="15" customHeight="1" x14ac:dyDescent="0.3"/>
    <row r="172" s="91" customFormat="1" ht="15" customHeight="1" x14ac:dyDescent="0.3"/>
    <row r="173" s="91" customFormat="1" ht="15" customHeight="1" x14ac:dyDescent="0.3"/>
    <row r="174" s="91" customFormat="1" ht="15" customHeight="1" x14ac:dyDescent="0.3"/>
    <row r="175" s="91" customFormat="1" ht="15" customHeight="1" x14ac:dyDescent="0.3"/>
    <row r="176" s="91" customFormat="1" ht="15" customHeight="1" x14ac:dyDescent="0.3"/>
    <row r="177" s="91" customFormat="1" ht="15" customHeight="1" x14ac:dyDescent="0.3"/>
    <row r="178" s="91" customFormat="1" ht="15" customHeight="1" x14ac:dyDescent="0.3"/>
    <row r="179" s="91" customFormat="1" ht="15" customHeight="1" x14ac:dyDescent="0.3"/>
    <row r="180" s="91" customFormat="1" ht="15" customHeight="1" x14ac:dyDescent="0.3"/>
    <row r="181" s="91" customFormat="1" ht="15" customHeight="1" x14ac:dyDescent="0.3"/>
    <row r="182" s="91" customFormat="1" ht="15" customHeight="1" x14ac:dyDescent="0.3"/>
    <row r="183" s="91" customFormat="1" ht="15" customHeight="1" x14ac:dyDescent="0.3"/>
    <row r="184" s="91" customFormat="1" ht="15" customHeight="1" x14ac:dyDescent="0.3"/>
  </sheetData>
  <sheetProtection algorithmName="SHA-512" hashValue="JYrzxVqADlpyoWiNze9E9l2dg00vMBVsCqzDqsX+EHqUUDWaHRyTawxmmFW5HOjYNum3UVyz9Nya3io4cLSXNg==" saltValue="x36dEVVAn0wzF+ncHoW1AA==" spinCount="100000" sheet="1" objects="1" scenarios="1"/>
  <mergeCells count="41">
    <mergeCell ref="S9:S10"/>
    <mergeCell ref="T9:T10"/>
    <mergeCell ref="U9:U10"/>
    <mergeCell ref="V9:V10"/>
    <mergeCell ref="M9:M10"/>
    <mergeCell ref="N9:N10"/>
    <mergeCell ref="O9:O10"/>
    <mergeCell ref="P9:P10"/>
    <mergeCell ref="Q9:Q10"/>
    <mergeCell ref="H9:H10"/>
    <mergeCell ref="I9:I10"/>
    <mergeCell ref="J9:J10"/>
    <mergeCell ref="K9:K10"/>
    <mergeCell ref="L9:L10"/>
    <mergeCell ref="C9:C10"/>
    <mergeCell ref="D9:D10"/>
    <mergeCell ref="E9:E10"/>
    <mergeCell ref="F9:F10"/>
    <mergeCell ref="G9:G10"/>
    <mergeCell ref="U3:U4"/>
    <mergeCell ref="V3:V4"/>
    <mergeCell ref="F3:F4"/>
    <mergeCell ref="R3:R4"/>
    <mergeCell ref="G3:G4"/>
    <mergeCell ref="I3:I4"/>
    <mergeCell ref="K3:K4"/>
    <mergeCell ref="M3:M4"/>
    <mergeCell ref="O3:O4"/>
    <mergeCell ref="Q3:Q4"/>
    <mergeCell ref="H3:H4"/>
    <mergeCell ref="J3:J4"/>
    <mergeCell ref="L3:L4"/>
    <mergeCell ref="N3:N4"/>
    <mergeCell ref="P3:P4"/>
    <mergeCell ref="T3:T4"/>
    <mergeCell ref="S3:S4"/>
    <mergeCell ref="A3:A4"/>
    <mergeCell ref="B3:B4"/>
    <mergeCell ref="C3:C4"/>
    <mergeCell ref="D3:D4"/>
    <mergeCell ref="E3:E4"/>
  </mergeCells>
  <phoneticPr fontId="1" type="noConversion"/>
  <conditionalFormatting sqref="E3:F3">
    <cfRule type="iconSet" priority="285">
      <iconSet iconSet="3Symbols">
        <cfvo type="percent" val="0"/>
        <cfvo type="percent" val="&quot;L&quot;"/>
        <cfvo type="percent" val="&quot;H&quot;"/>
      </iconSet>
    </cfRule>
  </conditionalFormatting>
  <conditionalFormatting sqref="H3">
    <cfRule type="iconSet" priority="284">
      <iconSet iconSet="3Symbols">
        <cfvo type="percent" val="0"/>
        <cfvo type="percent" val="&quot;L&quot;"/>
        <cfvo type="percent" val="&quot;H&quot;"/>
      </iconSet>
    </cfRule>
  </conditionalFormatting>
  <conditionalFormatting sqref="J3">
    <cfRule type="iconSet" priority="283">
      <iconSet iconSet="3Symbols">
        <cfvo type="percent" val="0"/>
        <cfvo type="percent" val="&quot;L&quot;"/>
        <cfvo type="percent" val="&quot;H&quot;"/>
      </iconSet>
    </cfRule>
  </conditionalFormatting>
  <conditionalFormatting sqref="L3">
    <cfRule type="iconSet" priority="282">
      <iconSet iconSet="3Symbols">
        <cfvo type="percent" val="0"/>
        <cfvo type="percent" val="&quot;L&quot;"/>
        <cfvo type="percent" val="&quot;H&quot;"/>
      </iconSet>
    </cfRule>
  </conditionalFormatting>
  <conditionalFormatting sqref="N3">
    <cfRule type="iconSet" priority="281">
      <iconSet iconSet="3Symbols">
        <cfvo type="percent" val="0"/>
        <cfvo type="percent" val="&quot;L&quot;"/>
        <cfvo type="percent" val="&quot;H&quot;"/>
      </iconSet>
    </cfRule>
  </conditionalFormatting>
  <conditionalFormatting sqref="P3">
    <cfRule type="iconSet" priority="280">
      <iconSet iconSet="3Symbols">
        <cfvo type="percent" val="0"/>
        <cfvo type="percent" val="&quot;L&quot;"/>
        <cfvo type="percent" val="&quot;H&quot;"/>
      </iconSet>
    </cfRule>
  </conditionalFormatting>
  <conditionalFormatting sqref="T3">
    <cfRule type="iconSet" priority="279">
      <iconSet iconSet="3Symbols">
        <cfvo type="percent" val="0"/>
        <cfvo type="percent" val="&quot;L&quot;"/>
        <cfvo type="percent" val="&quot;H&quot;"/>
      </iconSet>
    </cfRule>
  </conditionalFormatting>
  <conditionalFormatting sqref="R3">
    <cfRule type="iconSet" priority="278">
      <iconSet iconSet="3Symbols">
        <cfvo type="percent" val="0"/>
        <cfvo type="percent" val="&quot;L&quot;"/>
        <cfvo type="percent" val="&quot;H&quot;"/>
      </iconSet>
    </cfRule>
  </conditionalFormatting>
  <conditionalFormatting sqref="E6:E8 E11 G6:G8 G11 I6:I8 I11 K6:K8 K11 M6:M8 M11 O6:O8 O11 Q6:Q8 Q11 S6:S8 S11 S15:S55 Q15:Q132 O15:O95 M15:M69 K15:K136 I15:I184 G15:G105 E15:E228">
    <cfRule type="containsText" dxfId="125" priority="272" operator="containsText" text="H">
      <formula>NOT(ISERROR(SEARCH("H",E6)))</formula>
    </cfRule>
    <cfRule type="containsText" dxfId="124" priority="273" operator="containsText" text="U">
      <formula>NOT(ISERROR(SEARCH("U",E6)))</formula>
    </cfRule>
  </conditionalFormatting>
  <conditionalFormatting sqref="E6:E8 E11 G6:G8 G11 I6:I8 I11 K6:K8 K11 M6:M8 M11 O6:O8 O11 Q6:Q8 Q11 S6:S8 S11 S15:S55 Q15:Q132 O15:O95 M15:M69 K15:K136 I15:I184 G15:G105 E15:E228">
    <cfRule type="containsText" dxfId="123" priority="277" operator="containsText" text="L">
      <formula>NOT(ISERROR(SEARCH("L",E6)))</formula>
    </cfRule>
  </conditionalFormatting>
  <conditionalFormatting sqref="E9">
    <cfRule type="containsText" dxfId="122" priority="223" operator="containsText" text="L">
      <formula>NOT(ISERROR(SEARCH("L",E9)))</formula>
    </cfRule>
  </conditionalFormatting>
  <conditionalFormatting sqref="E9">
    <cfRule type="containsText" dxfId="121" priority="221" operator="containsText" text="H">
      <formula>NOT(ISERROR(SEARCH("H",E9)))</formula>
    </cfRule>
    <cfRule type="containsText" dxfId="120" priority="222" operator="containsText" text="U">
      <formula>NOT(ISERROR(SEARCH("U",E9)))</formula>
    </cfRule>
  </conditionalFormatting>
  <conditionalFormatting sqref="G9">
    <cfRule type="containsText" dxfId="119" priority="220" operator="containsText" text="L">
      <formula>NOT(ISERROR(SEARCH("L",G9)))</formula>
    </cfRule>
  </conditionalFormatting>
  <conditionalFormatting sqref="G9">
    <cfRule type="containsText" dxfId="118" priority="218" operator="containsText" text="H">
      <formula>NOT(ISERROR(SEARCH("H",G9)))</formula>
    </cfRule>
    <cfRule type="containsText" dxfId="117" priority="219" operator="containsText" text="U">
      <formula>NOT(ISERROR(SEARCH("U",G9)))</formula>
    </cfRule>
  </conditionalFormatting>
  <conditionalFormatting sqref="I9">
    <cfRule type="containsText" dxfId="116" priority="217" operator="containsText" text="L">
      <formula>NOT(ISERROR(SEARCH("L",I9)))</formula>
    </cfRule>
  </conditionalFormatting>
  <conditionalFormatting sqref="I9">
    <cfRule type="containsText" dxfId="115" priority="215" operator="containsText" text="H">
      <formula>NOT(ISERROR(SEARCH("H",I9)))</formula>
    </cfRule>
    <cfRule type="containsText" dxfId="114" priority="216" operator="containsText" text="U">
      <formula>NOT(ISERROR(SEARCH("U",I9)))</formula>
    </cfRule>
  </conditionalFormatting>
  <conditionalFormatting sqref="K9">
    <cfRule type="containsText" dxfId="113" priority="214" operator="containsText" text="L">
      <formula>NOT(ISERROR(SEARCH("L",K9)))</formula>
    </cfRule>
  </conditionalFormatting>
  <conditionalFormatting sqref="K9">
    <cfRule type="containsText" dxfId="112" priority="212" operator="containsText" text="H">
      <formula>NOT(ISERROR(SEARCH("H",K9)))</formula>
    </cfRule>
    <cfRule type="containsText" dxfId="111" priority="213" operator="containsText" text="U">
      <formula>NOT(ISERROR(SEARCH("U",K9)))</formula>
    </cfRule>
  </conditionalFormatting>
  <conditionalFormatting sqref="M9">
    <cfRule type="containsText" dxfId="110" priority="211" operator="containsText" text="L">
      <formula>NOT(ISERROR(SEARCH("L",M9)))</formula>
    </cfRule>
  </conditionalFormatting>
  <conditionalFormatting sqref="M9">
    <cfRule type="containsText" dxfId="109" priority="209" operator="containsText" text="H">
      <formula>NOT(ISERROR(SEARCH("H",M9)))</formula>
    </cfRule>
    <cfRule type="containsText" dxfId="108" priority="210" operator="containsText" text="U">
      <formula>NOT(ISERROR(SEARCH("U",M9)))</formula>
    </cfRule>
  </conditionalFormatting>
  <conditionalFormatting sqref="Q9">
    <cfRule type="containsText" dxfId="107" priority="208" operator="containsText" text="L">
      <formula>NOT(ISERROR(SEARCH("L",Q9)))</formula>
    </cfRule>
  </conditionalFormatting>
  <conditionalFormatting sqref="Q9">
    <cfRule type="containsText" dxfId="106" priority="206" operator="containsText" text="H">
      <formula>NOT(ISERROR(SEARCH("H",Q9)))</formula>
    </cfRule>
    <cfRule type="containsText" dxfId="105" priority="207" operator="containsText" text="U">
      <formula>NOT(ISERROR(SEARCH("U",Q9)))</formula>
    </cfRule>
  </conditionalFormatting>
  <conditionalFormatting sqref="S9">
    <cfRule type="containsText" dxfId="104" priority="205" operator="containsText" text="L">
      <formula>NOT(ISERROR(SEARCH("L",S9)))</formula>
    </cfRule>
  </conditionalFormatting>
  <conditionalFormatting sqref="S9">
    <cfRule type="containsText" dxfId="103" priority="203" operator="containsText" text="H">
      <formula>NOT(ISERROR(SEARCH("H",S9)))</formula>
    </cfRule>
    <cfRule type="containsText" dxfId="102" priority="204" operator="containsText" text="U">
      <formula>NOT(ISERROR(SEARCH("U",S9)))</formula>
    </cfRule>
  </conditionalFormatting>
  <conditionalFormatting sqref="O9">
    <cfRule type="containsText" dxfId="101" priority="202" operator="containsText" text="L">
      <formula>NOT(ISERROR(SEARCH("L",O9)))</formula>
    </cfRule>
  </conditionalFormatting>
  <conditionalFormatting sqref="O9">
    <cfRule type="containsText" dxfId="100" priority="200" operator="containsText" text="H">
      <formula>NOT(ISERROR(SEARCH("H",O9)))</formula>
    </cfRule>
    <cfRule type="containsText" dxfId="99" priority="201" operator="containsText" text="U">
      <formula>NOT(ISERROR(SEARCH("U",O9)))</formula>
    </cfRule>
  </conditionalFormatting>
  <conditionalFormatting sqref="U9">
    <cfRule type="containsText" dxfId="98" priority="199" operator="containsText" text="L">
      <formula>NOT(ISERROR(SEARCH("L",U9)))</formula>
    </cfRule>
  </conditionalFormatting>
  <conditionalFormatting sqref="U9">
    <cfRule type="containsText" dxfId="97" priority="197" operator="containsText" text="H">
      <formula>NOT(ISERROR(SEARCH("H",U9)))</formula>
    </cfRule>
    <cfRule type="containsText" dxfId="96" priority="198" operator="containsText" text="U">
      <formula>NOT(ISERROR(SEARCH("U",U9)))</formula>
    </cfRule>
  </conditionalFormatting>
  <conditionalFormatting sqref="V3">
    <cfRule type="iconSet" priority="196">
      <iconSet iconSet="3Symbols">
        <cfvo type="percent" val="0"/>
        <cfvo type="percent" val="&quot;L&quot;"/>
        <cfvo type="percent" val="&quot;H&quot;"/>
      </iconSet>
    </cfRule>
  </conditionalFormatting>
  <conditionalFormatting sqref="E5">
    <cfRule type="containsText" dxfId="95" priority="96" operator="containsText" text="L">
      <formula>NOT(ISERROR(SEARCH("L",E5)))</formula>
    </cfRule>
  </conditionalFormatting>
  <conditionalFormatting sqref="E5">
    <cfRule type="containsText" dxfId="94" priority="94" operator="containsText" text="H">
      <formula>NOT(ISERROR(SEARCH("H",E5)))</formula>
    </cfRule>
    <cfRule type="containsText" dxfId="93" priority="95" operator="containsText" text="U">
      <formula>NOT(ISERROR(SEARCH("U",E5)))</formula>
    </cfRule>
  </conditionalFormatting>
  <conditionalFormatting sqref="Q5">
    <cfRule type="containsText" dxfId="92" priority="93" operator="containsText" text="L">
      <formula>NOT(ISERROR(SEARCH("L",Q5)))</formula>
    </cfRule>
  </conditionalFormatting>
  <conditionalFormatting sqref="Q5">
    <cfRule type="containsText" dxfId="91" priority="91" operator="containsText" text="H">
      <formula>NOT(ISERROR(SEARCH("H",Q5)))</formula>
    </cfRule>
    <cfRule type="containsText" dxfId="90" priority="92" operator="containsText" text="U">
      <formula>NOT(ISERROR(SEARCH("U",Q5)))</formula>
    </cfRule>
  </conditionalFormatting>
  <conditionalFormatting sqref="S5">
    <cfRule type="containsText" dxfId="89" priority="90" operator="containsText" text="L">
      <formula>NOT(ISERROR(SEARCH("L",S5)))</formula>
    </cfRule>
  </conditionalFormatting>
  <conditionalFormatting sqref="S5">
    <cfRule type="containsText" dxfId="88" priority="88" operator="containsText" text="H">
      <formula>NOT(ISERROR(SEARCH("H",S5)))</formula>
    </cfRule>
    <cfRule type="containsText" dxfId="87" priority="89" operator="containsText" text="U">
      <formula>NOT(ISERROR(SEARCH("U",S5)))</formula>
    </cfRule>
  </conditionalFormatting>
  <conditionalFormatting sqref="G5">
    <cfRule type="containsText" dxfId="86" priority="87" operator="containsText" text="L">
      <formula>NOT(ISERROR(SEARCH("L",G5)))</formula>
    </cfRule>
  </conditionalFormatting>
  <conditionalFormatting sqref="G5">
    <cfRule type="containsText" dxfId="85" priority="85" operator="containsText" text="H">
      <formula>NOT(ISERROR(SEARCH("H",G5)))</formula>
    </cfRule>
    <cfRule type="containsText" dxfId="84" priority="86" operator="containsText" text="U">
      <formula>NOT(ISERROR(SEARCH("U",G5)))</formula>
    </cfRule>
  </conditionalFormatting>
  <conditionalFormatting sqref="I5">
    <cfRule type="containsText" dxfId="83" priority="82" operator="containsText" text="H">
      <formula>NOT(ISERROR(SEARCH("H",I5)))</formula>
    </cfRule>
    <cfRule type="containsText" dxfId="82" priority="83" operator="containsText" text="U">
      <formula>NOT(ISERROR(SEARCH("U",I5)))</formula>
    </cfRule>
  </conditionalFormatting>
  <conditionalFormatting sqref="I5">
    <cfRule type="containsText" dxfId="81" priority="84" operator="containsText" text="L">
      <formula>NOT(ISERROR(SEARCH("L",I5)))</formula>
    </cfRule>
  </conditionalFormatting>
  <conditionalFormatting sqref="K5">
    <cfRule type="containsText" dxfId="80" priority="79" operator="containsText" text="H">
      <formula>NOT(ISERROR(SEARCH("H",K5)))</formula>
    </cfRule>
    <cfRule type="containsText" dxfId="79" priority="80" operator="containsText" text="U">
      <formula>NOT(ISERROR(SEARCH("U",K5)))</formula>
    </cfRule>
  </conditionalFormatting>
  <conditionalFormatting sqref="K5">
    <cfRule type="containsText" dxfId="78" priority="81" operator="containsText" text="L">
      <formula>NOT(ISERROR(SEARCH("L",K5)))</formula>
    </cfRule>
  </conditionalFormatting>
  <conditionalFormatting sqref="M5">
    <cfRule type="containsText" dxfId="77" priority="78" operator="containsText" text="L">
      <formula>NOT(ISERROR(SEARCH("L",M5)))</formula>
    </cfRule>
  </conditionalFormatting>
  <conditionalFormatting sqref="M5">
    <cfRule type="containsText" dxfId="76" priority="76" operator="containsText" text="H">
      <formula>NOT(ISERROR(SEARCH("H",M5)))</formula>
    </cfRule>
    <cfRule type="containsText" dxfId="75" priority="77" operator="containsText" text="U">
      <formula>NOT(ISERROR(SEARCH("U",M5)))</formula>
    </cfRule>
  </conditionalFormatting>
  <conditionalFormatting sqref="E14">
    <cfRule type="containsText" dxfId="74" priority="70" operator="containsText" text="H">
      <formula>NOT(ISERROR(SEARCH("H",E14)))</formula>
    </cfRule>
    <cfRule type="containsText" dxfId="73" priority="71" operator="containsText" text="U">
      <formula>NOT(ISERROR(SEARCH("U",E14)))</formula>
    </cfRule>
  </conditionalFormatting>
  <conditionalFormatting sqref="E14">
    <cfRule type="containsText" dxfId="72" priority="72" operator="containsText" text="L">
      <formula>NOT(ISERROR(SEARCH("L",E14)))</formula>
    </cfRule>
  </conditionalFormatting>
  <conditionalFormatting sqref="G14">
    <cfRule type="containsText" dxfId="71" priority="67" operator="containsText" text="H">
      <formula>NOT(ISERROR(SEARCH("H",G14)))</formula>
    </cfRule>
    <cfRule type="containsText" dxfId="70" priority="68" operator="containsText" text="U">
      <formula>NOT(ISERROR(SEARCH("U",G14)))</formula>
    </cfRule>
  </conditionalFormatting>
  <conditionalFormatting sqref="G14">
    <cfRule type="containsText" dxfId="69" priority="69" operator="containsText" text="L">
      <formula>NOT(ISERROR(SEARCH("L",G14)))</formula>
    </cfRule>
  </conditionalFormatting>
  <conditionalFormatting sqref="Q14">
    <cfRule type="containsText" dxfId="68" priority="64" operator="containsText" text="H">
      <formula>NOT(ISERROR(SEARCH("H",Q14)))</formula>
    </cfRule>
    <cfRule type="containsText" dxfId="67" priority="65" operator="containsText" text="U">
      <formula>NOT(ISERROR(SEARCH("U",Q14)))</formula>
    </cfRule>
  </conditionalFormatting>
  <conditionalFormatting sqref="Q14">
    <cfRule type="containsText" dxfId="66" priority="66" operator="containsText" text="L">
      <formula>NOT(ISERROR(SEARCH("L",Q14)))</formula>
    </cfRule>
  </conditionalFormatting>
  <conditionalFormatting sqref="S14">
    <cfRule type="containsText" dxfId="65" priority="63" operator="containsText" text="L">
      <formula>NOT(ISERROR(SEARCH("L",S14)))</formula>
    </cfRule>
  </conditionalFormatting>
  <conditionalFormatting sqref="S14">
    <cfRule type="containsText" dxfId="64" priority="61" operator="containsText" text="H">
      <formula>NOT(ISERROR(SEARCH("H",S14)))</formula>
    </cfRule>
    <cfRule type="containsText" dxfId="63" priority="62" operator="containsText" text="U">
      <formula>NOT(ISERROR(SEARCH("U",S14)))</formula>
    </cfRule>
  </conditionalFormatting>
  <conditionalFormatting sqref="I13">
    <cfRule type="containsText" dxfId="62" priority="34" operator="containsText" text="H">
      <formula>NOT(ISERROR(SEARCH("H",I13)))</formula>
    </cfRule>
    <cfRule type="containsText" dxfId="61" priority="35" operator="containsText" text="U">
      <formula>NOT(ISERROR(SEARCH("U",I13)))</formula>
    </cfRule>
  </conditionalFormatting>
  <conditionalFormatting sqref="I13">
    <cfRule type="containsText" dxfId="60" priority="36" operator="containsText" text="L">
      <formula>NOT(ISERROR(SEARCH("L",I13)))</formula>
    </cfRule>
  </conditionalFormatting>
  <conditionalFormatting sqref="K13">
    <cfRule type="containsText" dxfId="59" priority="31" operator="containsText" text="H">
      <formula>NOT(ISERROR(SEARCH("H",K13)))</formula>
    </cfRule>
    <cfRule type="containsText" dxfId="58" priority="32" operator="containsText" text="U">
      <formula>NOT(ISERROR(SEARCH("U",K13)))</formula>
    </cfRule>
  </conditionalFormatting>
  <conditionalFormatting sqref="K13">
    <cfRule type="containsText" dxfId="57" priority="33" operator="containsText" text="L">
      <formula>NOT(ISERROR(SEARCH("L",K13)))</formula>
    </cfRule>
  </conditionalFormatting>
  <conditionalFormatting sqref="M13">
    <cfRule type="containsText" dxfId="56" priority="28" operator="containsText" text="H">
      <formula>NOT(ISERROR(SEARCH("H",M13)))</formula>
    </cfRule>
    <cfRule type="containsText" dxfId="55" priority="29" operator="containsText" text="U">
      <formula>NOT(ISERROR(SEARCH("U",M13)))</formula>
    </cfRule>
  </conditionalFormatting>
  <conditionalFormatting sqref="M13">
    <cfRule type="containsText" dxfId="54" priority="30" operator="containsText" text="L">
      <formula>NOT(ISERROR(SEARCH("L",M13)))</formula>
    </cfRule>
  </conditionalFormatting>
  <conditionalFormatting sqref="O13">
    <cfRule type="containsText" dxfId="53" priority="25" operator="containsText" text="H">
      <formula>NOT(ISERROR(SEARCH("H",O13)))</formula>
    </cfRule>
    <cfRule type="containsText" dxfId="52" priority="26" operator="containsText" text="U">
      <formula>NOT(ISERROR(SEARCH("U",O13)))</formula>
    </cfRule>
  </conditionalFormatting>
  <conditionalFormatting sqref="O13">
    <cfRule type="containsText" dxfId="51" priority="27" operator="containsText" text="L">
      <formula>NOT(ISERROR(SEARCH("L",O13)))</formula>
    </cfRule>
  </conditionalFormatting>
  <conditionalFormatting sqref="O5">
    <cfRule type="containsText" dxfId="50" priority="73" operator="containsText" text="H">
      <formula>NOT(ISERROR(SEARCH("H",O5)))</formula>
    </cfRule>
    <cfRule type="containsText" dxfId="49" priority="74" operator="containsText" text="U">
      <formula>NOT(ISERROR(SEARCH("U",O5)))</formula>
    </cfRule>
  </conditionalFormatting>
  <conditionalFormatting sqref="O5">
    <cfRule type="containsText" dxfId="48" priority="75" operator="containsText" text="L">
      <formula>NOT(ISERROR(SEARCH("L",O5)))</formula>
    </cfRule>
  </conditionalFormatting>
  <conditionalFormatting sqref="I14">
    <cfRule type="containsText" dxfId="47" priority="58" operator="containsText" text="H">
      <formula>NOT(ISERROR(SEARCH("H",I14)))</formula>
    </cfRule>
    <cfRule type="containsText" dxfId="46" priority="59" operator="containsText" text="U">
      <formula>NOT(ISERROR(SEARCH("U",I14)))</formula>
    </cfRule>
  </conditionalFormatting>
  <conditionalFormatting sqref="I14">
    <cfRule type="containsText" dxfId="45" priority="60" operator="containsText" text="L">
      <formula>NOT(ISERROR(SEARCH("L",I14)))</formula>
    </cfRule>
  </conditionalFormatting>
  <conditionalFormatting sqref="K14">
    <cfRule type="containsText" dxfId="44" priority="55" operator="containsText" text="H">
      <formula>NOT(ISERROR(SEARCH("H",K14)))</formula>
    </cfRule>
    <cfRule type="containsText" dxfId="43" priority="56" operator="containsText" text="U">
      <formula>NOT(ISERROR(SEARCH("U",K14)))</formula>
    </cfRule>
  </conditionalFormatting>
  <conditionalFormatting sqref="K14">
    <cfRule type="containsText" dxfId="42" priority="57" operator="containsText" text="L">
      <formula>NOT(ISERROR(SEARCH("L",K14)))</formula>
    </cfRule>
  </conditionalFormatting>
  <conditionalFormatting sqref="M14">
    <cfRule type="containsText" dxfId="41" priority="52" operator="containsText" text="H">
      <formula>NOT(ISERROR(SEARCH("H",M14)))</formula>
    </cfRule>
    <cfRule type="containsText" dxfId="40" priority="53" operator="containsText" text="U">
      <formula>NOT(ISERROR(SEARCH("U",M14)))</formula>
    </cfRule>
  </conditionalFormatting>
  <conditionalFormatting sqref="M14">
    <cfRule type="containsText" dxfId="39" priority="54" operator="containsText" text="L">
      <formula>NOT(ISERROR(SEARCH("L",M14)))</formula>
    </cfRule>
  </conditionalFormatting>
  <conditionalFormatting sqref="O14">
    <cfRule type="containsText" dxfId="38" priority="51" operator="containsText" text="L">
      <formula>NOT(ISERROR(SEARCH("L",O14)))</formula>
    </cfRule>
  </conditionalFormatting>
  <conditionalFormatting sqref="O14">
    <cfRule type="containsText" dxfId="37" priority="49" operator="containsText" text="H">
      <formula>NOT(ISERROR(SEARCH("H",O14)))</formula>
    </cfRule>
    <cfRule type="containsText" dxfId="36" priority="50" operator="containsText" text="U">
      <formula>NOT(ISERROR(SEARCH("U",O14)))</formula>
    </cfRule>
  </conditionalFormatting>
  <conditionalFormatting sqref="E13">
    <cfRule type="containsText" dxfId="35" priority="48" operator="containsText" text="L">
      <formula>NOT(ISERROR(SEARCH("L",E13)))</formula>
    </cfRule>
  </conditionalFormatting>
  <conditionalFormatting sqref="E13">
    <cfRule type="containsText" dxfId="34" priority="46" operator="containsText" text="H">
      <formula>NOT(ISERROR(SEARCH("H",E13)))</formula>
    </cfRule>
    <cfRule type="containsText" dxfId="33" priority="47" operator="containsText" text="U">
      <formula>NOT(ISERROR(SEARCH("U",E13)))</formula>
    </cfRule>
  </conditionalFormatting>
  <conditionalFormatting sqref="G13">
    <cfRule type="containsText" dxfId="32" priority="45" operator="containsText" text="L">
      <formula>NOT(ISERROR(SEARCH("L",G13)))</formula>
    </cfRule>
  </conditionalFormatting>
  <conditionalFormatting sqref="G13">
    <cfRule type="containsText" dxfId="31" priority="43" operator="containsText" text="H">
      <formula>NOT(ISERROR(SEARCH("H",G13)))</formula>
    </cfRule>
    <cfRule type="containsText" dxfId="30" priority="44" operator="containsText" text="U">
      <formula>NOT(ISERROR(SEARCH("U",G13)))</formula>
    </cfRule>
  </conditionalFormatting>
  <conditionalFormatting sqref="Q13">
    <cfRule type="containsText" dxfId="29" priority="42" operator="containsText" text="L">
      <formula>NOT(ISERROR(SEARCH("L",Q13)))</formula>
    </cfRule>
  </conditionalFormatting>
  <conditionalFormatting sqref="Q13">
    <cfRule type="containsText" dxfId="28" priority="40" operator="containsText" text="H">
      <formula>NOT(ISERROR(SEARCH("H",Q13)))</formula>
    </cfRule>
    <cfRule type="containsText" dxfId="27" priority="41" operator="containsText" text="U">
      <formula>NOT(ISERROR(SEARCH("U",Q13)))</formula>
    </cfRule>
  </conditionalFormatting>
  <conditionalFormatting sqref="S13">
    <cfRule type="containsText" dxfId="26" priority="39" operator="containsText" text="L">
      <formula>NOT(ISERROR(SEARCH("L",S13)))</formula>
    </cfRule>
  </conditionalFormatting>
  <conditionalFormatting sqref="S13">
    <cfRule type="containsText" dxfId="25" priority="37" operator="containsText" text="H">
      <formula>NOT(ISERROR(SEARCH("H",S13)))</formula>
    </cfRule>
    <cfRule type="containsText" dxfId="24" priority="38" operator="containsText" text="U">
      <formula>NOT(ISERROR(SEARCH("U",S13)))</formula>
    </cfRule>
  </conditionalFormatting>
  <conditionalFormatting sqref="E12">
    <cfRule type="containsText" dxfId="23" priority="24" operator="containsText" text="L">
      <formula>NOT(ISERROR(SEARCH("L",E12)))</formula>
    </cfRule>
  </conditionalFormatting>
  <conditionalFormatting sqref="E12">
    <cfRule type="containsText" dxfId="22" priority="22" operator="containsText" text="H">
      <formula>NOT(ISERROR(SEARCH("H",E12)))</formula>
    </cfRule>
    <cfRule type="containsText" dxfId="21" priority="23" operator="containsText" text="U">
      <formula>NOT(ISERROR(SEARCH("U",E12)))</formula>
    </cfRule>
  </conditionalFormatting>
  <conditionalFormatting sqref="G12">
    <cfRule type="containsText" dxfId="20" priority="21" operator="containsText" text="L">
      <formula>NOT(ISERROR(SEARCH("L",G12)))</formula>
    </cfRule>
  </conditionalFormatting>
  <conditionalFormatting sqref="G12">
    <cfRule type="containsText" dxfId="19" priority="19" operator="containsText" text="H">
      <formula>NOT(ISERROR(SEARCH("H",G12)))</formula>
    </cfRule>
    <cfRule type="containsText" dxfId="18" priority="20" operator="containsText" text="U">
      <formula>NOT(ISERROR(SEARCH("U",G12)))</formula>
    </cfRule>
  </conditionalFormatting>
  <conditionalFormatting sqref="Q12">
    <cfRule type="containsText" dxfId="17" priority="18" operator="containsText" text="L">
      <formula>NOT(ISERROR(SEARCH("L",Q12)))</formula>
    </cfRule>
  </conditionalFormatting>
  <conditionalFormatting sqref="Q12">
    <cfRule type="containsText" dxfId="16" priority="16" operator="containsText" text="H">
      <formula>NOT(ISERROR(SEARCH("H",Q12)))</formula>
    </cfRule>
    <cfRule type="containsText" dxfId="15" priority="17" operator="containsText" text="U">
      <formula>NOT(ISERROR(SEARCH("U",Q12)))</formula>
    </cfRule>
  </conditionalFormatting>
  <conditionalFormatting sqref="I12">
    <cfRule type="containsText" dxfId="14" priority="13" operator="containsText" text="H">
      <formula>NOT(ISERROR(SEARCH("H",I12)))</formula>
    </cfRule>
    <cfRule type="containsText" dxfId="13" priority="14" operator="containsText" text="U">
      <formula>NOT(ISERROR(SEARCH("U",I12)))</formula>
    </cfRule>
  </conditionalFormatting>
  <conditionalFormatting sqref="I12">
    <cfRule type="containsText" dxfId="12" priority="15" operator="containsText" text="L">
      <formula>NOT(ISERROR(SEARCH("L",I12)))</formula>
    </cfRule>
  </conditionalFormatting>
  <conditionalFormatting sqref="K12">
    <cfRule type="containsText" dxfId="11" priority="10" operator="containsText" text="H">
      <formula>NOT(ISERROR(SEARCH("H",K12)))</formula>
    </cfRule>
    <cfRule type="containsText" dxfId="10" priority="11" operator="containsText" text="U">
      <formula>NOT(ISERROR(SEARCH("U",K12)))</formula>
    </cfRule>
  </conditionalFormatting>
  <conditionalFormatting sqref="K12">
    <cfRule type="containsText" dxfId="9" priority="12" operator="containsText" text="L">
      <formula>NOT(ISERROR(SEARCH("L",K12)))</formula>
    </cfRule>
  </conditionalFormatting>
  <conditionalFormatting sqref="M12">
    <cfRule type="containsText" dxfId="8" priority="7" operator="containsText" text="H">
      <formula>NOT(ISERROR(SEARCH("H",M12)))</formula>
    </cfRule>
    <cfRule type="containsText" dxfId="7" priority="8" operator="containsText" text="U">
      <formula>NOT(ISERROR(SEARCH("U",M12)))</formula>
    </cfRule>
  </conditionalFormatting>
  <conditionalFormatting sqref="M12">
    <cfRule type="containsText" dxfId="6" priority="9" operator="containsText" text="L">
      <formula>NOT(ISERROR(SEARCH("L",M12)))</formula>
    </cfRule>
  </conditionalFormatting>
  <conditionalFormatting sqref="S12">
    <cfRule type="containsText" dxfId="5" priority="4" operator="containsText" text="H">
      <formula>NOT(ISERROR(SEARCH("H",S12)))</formula>
    </cfRule>
    <cfRule type="containsText" dxfId="4" priority="5" operator="containsText" text="U">
      <formula>NOT(ISERROR(SEARCH("U",S12)))</formula>
    </cfRule>
  </conditionalFormatting>
  <conditionalFormatting sqref="S12">
    <cfRule type="containsText" dxfId="3" priority="6" operator="containsText" text="L">
      <formula>NOT(ISERROR(SEARCH("L",S12)))</formula>
    </cfRule>
  </conditionalFormatting>
  <conditionalFormatting sqref="O12">
    <cfRule type="containsText" dxfId="2" priority="3" operator="containsText" text="L">
      <formula>NOT(ISERROR(SEARCH("L",O12)))</formula>
    </cfRule>
  </conditionalFormatting>
  <conditionalFormatting sqref="O12">
    <cfRule type="containsText" dxfId="1" priority="1" operator="containsText" text="H">
      <formula>NOT(ISERROR(SEARCH("H",O12)))</formula>
    </cfRule>
    <cfRule type="containsText" dxfId="0" priority="2" operator="containsText" text="U">
      <formula>NOT(ISERROR(SEARCH("U",O12)))</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4</vt:i4>
      </vt:variant>
      <vt:variant>
        <vt:lpstr>이름이 지정된 범위</vt:lpstr>
      </vt:variant>
      <vt:variant>
        <vt:i4>3</vt:i4>
      </vt:variant>
    </vt:vector>
  </HeadingPairs>
  <TitlesOfParts>
    <vt:vector size="7" baseType="lpstr">
      <vt:lpstr>1_문헌특성</vt:lpstr>
      <vt:lpstr>결과지표_연속형</vt:lpstr>
      <vt:lpstr>결과지표_범주형</vt:lpstr>
      <vt:lpstr>비뚤림 위험평가</vt:lpstr>
      <vt:lpstr>'1_문헌특성'!Print_Area</vt:lpstr>
      <vt:lpstr>결과지표_범주형!Print_Area</vt:lpstr>
      <vt:lpstr>결과지표_연속형!Print_Area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JJ ParK</dc:creator>
  <cp:lastModifiedBy>COM</cp:lastModifiedBy>
  <cp:lastPrinted>2020-01-17T05:48:23Z</cp:lastPrinted>
  <dcterms:created xsi:type="dcterms:W3CDTF">2017-02-02T06:00:17Z</dcterms:created>
  <dcterms:modified xsi:type="dcterms:W3CDTF">2021-11-26T06:31:55Z</dcterms:modified>
</cp:coreProperties>
</file>